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metropolitanenergycenter.sharepoint.com/sites/ContractsinProgress/Shared Documents/DERA RFA/RFA 4.30.21/"/>
    </mc:Choice>
  </mc:AlternateContent>
  <xr:revisionPtr revIDLastSave="9" documentId="8_{C4CDD69D-39F7-4972-9082-911D81BEADE6}" xr6:coauthVersionLast="46" xr6:coauthVersionMax="46" xr10:uidLastSave="{19D3861E-A40A-46CF-92A0-CB30D8B1900D}"/>
  <bookViews>
    <workbookView xWindow="29700" yWindow="2295" windowWidth="27420" windowHeight="12525" activeTab="1" xr2:uid="{00000000-000D-0000-FFFF-FFFF00000000}"/>
  </bookViews>
  <sheets>
    <sheet name="Summary" sheetId="1" r:id="rId1"/>
    <sheet name="Fleet Data" sheetId="2" r:id="rId2"/>
    <sheet name="Scrapping" sheetId="3" r:id="rId3"/>
    <sheet name="Reference" sheetId="4" state="hidden" r:id="rId4"/>
  </sheets>
  <definedNames>
    <definedName name="_xlnm._FilterDatabase" localSheetId="3" hidden="1">Reference!$M$5:$M$13</definedName>
    <definedName name="Current_Tier_Level__Nonroad">Reference!#REF!</definedName>
    <definedName name="fleet">Reference!#REF!</definedName>
    <definedName name="Fuel">Reference!$J$4:$J$10</definedName>
    <definedName name="Marine">Reference!$M$5:$M$13</definedName>
    <definedName name="MDIsp">Reference!$O$5:$O$13</definedName>
    <definedName name="MNG">Reference!$N$5:$N$6</definedName>
    <definedName name="Model_Year">Reference!$B$4:$B$53</definedName>
    <definedName name="modelyear">Reference!$B$4:$B$47</definedName>
    <definedName name="_xlnm.Print_Area" localSheetId="1">'Fleet Data'!$B$2:$I$51</definedName>
    <definedName name="_xlnm.Print_Area" localSheetId="3">Reference!$A$1:$O$78</definedName>
    <definedName name="_xlnm.Print_Area" localSheetId="2">Scrapping!$B$2:$F$10</definedName>
    <definedName name="public">Reference!#REF!</definedName>
    <definedName name="Region">Reference!$A$4:$A$13</definedName>
    <definedName name="State">Reference!$C$4:$C$58</definedName>
    <definedName name="Technology">Reference!$L$24:$L$37</definedName>
    <definedName name="Tiers">Reference!$I$4:$I$12</definedName>
    <definedName name="type">Reference!$G$4:$G$59</definedName>
    <definedName name="vehicletype">Reference!$D$4:$D$5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2" l="1"/>
  <c r="C40" i="2"/>
  <c r="F5" i="3"/>
  <c r="F6" i="3"/>
  <c r="F7" i="3"/>
  <c r="F8" i="3"/>
  <c r="F9" i="3"/>
  <c r="F4" i="3"/>
  <c r="F10" i="3" s="1"/>
  <c r="C3" i="2"/>
  <c r="B3" i="2"/>
  <c r="D10" i="1" l="1"/>
  <c r="D6" i="1" s="1"/>
  <c r="D15" i="1"/>
  <c r="D8" i="1"/>
  <c r="B7" i="2"/>
  <c r="C7" i="2" s="1"/>
  <c r="B9" i="2" s="1"/>
  <c r="D9" i="1"/>
  <c r="H15" i="1" l="1"/>
  <c r="D14" i="1"/>
  <c r="D16" i="1" s="1"/>
  <c r="H14" i="1" l="1"/>
  <c r="H16" i="1" s="1"/>
</calcChain>
</file>

<file path=xl/sharedStrings.xml><?xml version="1.0" encoding="utf-8"?>
<sst xmlns="http://schemas.openxmlformats.org/spreadsheetml/2006/main" count="342" uniqueCount="323">
  <si>
    <t>Budget Table</t>
  </si>
  <si>
    <t>CAUTION: This page auto-calculates. Please enter the applicant name only and do not type in the summary tables.</t>
  </si>
  <si>
    <t>Applicant Name</t>
  </si>
  <si>
    <t xml:space="preserve"> </t>
  </si>
  <si>
    <t>Budget Summary</t>
  </si>
  <si>
    <t>Total Project</t>
  </si>
  <si>
    <t>Vehicle Equipment</t>
  </si>
  <si>
    <t>Construction</t>
  </si>
  <si>
    <t>Program Income</t>
  </si>
  <si>
    <t>FEDERAL SHARE</t>
  </si>
  <si>
    <t>Project Expenditures</t>
  </si>
  <si>
    <t>BENEFICIARY SHARE</t>
  </si>
  <si>
    <t>Program Expenses</t>
  </si>
  <si>
    <t>Federal Share</t>
  </si>
  <si>
    <t xml:space="preserve">Cost Share </t>
  </si>
  <si>
    <t>Subotal Vehicle</t>
  </si>
  <si>
    <t>Subtotal Install / Construction</t>
  </si>
  <si>
    <t>Instructions / Units</t>
  </si>
  <si>
    <t>Fleet Information</t>
  </si>
  <si>
    <t>[vehicle group 1]</t>
  </si>
  <si>
    <t>[vehicle group 2]</t>
  </si>
  <si>
    <t>[vehicle group 3]</t>
  </si>
  <si>
    <t>[vehicle group 4]</t>
  </si>
  <si>
    <t>[Idle Reduction: electrified parking space site 1, Vehicle Group 1]</t>
  </si>
  <si>
    <t>[Idle Reduction: electrified parking space site 1, Vehicle Group 2]</t>
  </si>
  <si>
    <t>[Idle Reduction: electrified parking space site 2, Vehicle Group]</t>
  </si>
  <si>
    <t>CURRENT VEHICLE INFORMATION</t>
  </si>
  <si>
    <t>Group Name:</t>
  </si>
  <si>
    <t>Rebate Percentage</t>
  </si>
  <si>
    <t>Fleet Owner:</t>
  </si>
  <si>
    <t>Publicly or Privately Owned?:</t>
  </si>
  <si>
    <t>Fed Request</t>
  </si>
  <si>
    <t>Cost Share</t>
  </si>
  <si>
    <t>Group Type:</t>
  </si>
  <si>
    <t>Place of Performance</t>
  </si>
  <si>
    <t>Voluntary Cost Share</t>
  </si>
  <si>
    <t xml:space="preserve"> - State(s):</t>
  </si>
  <si>
    <t xml:space="preserve"> - County:</t>
  </si>
  <si>
    <t xml:space="preserve"> - City:</t>
  </si>
  <si>
    <t>Enter the averaged percentage rebate you are seeking with this application</t>
  </si>
  <si>
    <t xml:space="preserve"> - Zip Code:</t>
  </si>
  <si>
    <t>Vehicle or Engine Group Sector:</t>
  </si>
  <si>
    <t>Target Fleet Type:</t>
  </si>
  <si>
    <t>Where Applicable</t>
  </si>
  <si>
    <t>On Highway Weight Class:</t>
  </si>
  <si>
    <t>Instructions</t>
  </si>
  <si>
    <t>On Highway Description:</t>
  </si>
  <si>
    <t>1. For vehicle/engine replacements, enter detailed information about the units you are updating or replacing. You may group vehicles  if they have the same basic information. Multiple VINS can be listed for each group, separated by a comma. Annual Fuel, Hours, Miles, etc. should be averaged for each group. 
2. For each Electrified Parking Space site, describe one vehicle user group per column. Describe vehicles using EPS at that site w. averaged data. VINs not required.
3. If replacing vehicles, estimate scrapping costs/income in the Scrapping tab.
4.  Engine Family names available through CARB, listed by EMY, class and OEM.   https://ww3.arb.ca.gov/msprog/onroad/cert/cert.php#6</t>
  </si>
  <si>
    <t>Quantity:</t>
  </si>
  <si>
    <t>Vehicle Identification Number(s):</t>
  </si>
  <si>
    <t>Vehicle Make:</t>
  </si>
  <si>
    <t>Vehicle Model:</t>
  </si>
  <si>
    <t>Vehicle Model Year:</t>
  </si>
  <si>
    <t>Engine Serial Number(s) :</t>
  </si>
  <si>
    <t>Engine Make:</t>
  </si>
  <si>
    <t>Engine Model:</t>
  </si>
  <si>
    <t>Engine Model Year:</t>
  </si>
  <si>
    <t>Nonroad and locomotive only</t>
  </si>
  <si>
    <t>Engine Tier:</t>
  </si>
  <si>
    <t>Engine Horsepower:</t>
  </si>
  <si>
    <t>Liters per cylinder</t>
  </si>
  <si>
    <t>Engine Cylinder Displacement:</t>
  </si>
  <si>
    <t>Number of Cylinders per engine</t>
  </si>
  <si>
    <t>Engine Number of Cylinders:</t>
  </si>
  <si>
    <t>If unregulated, then NA</t>
  </si>
  <si>
    <t>Engine Family Name:</t>
  </si>
  <si>
    <t>Engine Fuel Type:</t>
  </si>
  <si>
    <t>Gallons per year per engine</t>
  </si>
  <si>
    <t>Annual Amount of Fuel Used:</t>
  </si>
  <si>
    <t>Hours per year per engine; Includes idling hours; Nonroad and locomotive only</t>
  </si>
  <si>
    <t>Annual Usage Hours:</t>
  </si>
  <si>
    <t>Miles per vehicle; On-Highway only</t>
  </si>
  <si>
    <t>Annual Miles Traveled:</t>
  </si>
  <si>
    <t>Hours per engine; On-Highway only</t>
  </si>
  <si>
    <t>Annual Idling Hours:</t>
  </si>
  <si>
    <t>Hours per year per engine; Class 8 Long-Haul Combination only</t>
  </si>
  <si>
    <t>Annual Hoteling Hours:</t>
  </si>
  <si>
    <t>Years per engine; Total number of years of engine life remaining at time of upgrade action</t>
  </si>
  <si>
    <t>Remaining Life:</t>
  </si>
  <si>
    <t>NEW VEHICLE/UPGRADE INFORMATIOIN</t>
  </si>
  <si>
    <t>Year of Upgrade Action:</t>
  </si>
  <si>
    <t>Upgrade Type:</t>
  </si>
  <si>
    <t>Upgrade:</t>
  </si>
  <si>
    <t>Upgrade Cost Per Unit:</t>
  </si>
  <si>
    <t>Upgrade Labor Cost Per Unit:</t>
  </si>
  <si>
    <t>New Engine Model Year:</t>
  </si>
  <si>
    <t>New Engine Tier:</t>
  </si>
  <si>
    <t>New Engine Horsepower:</t>
  </si>
  <si>
    <t>Line-Haul Locomotive only</t>
  </si>
  <si>
    <t>New Engine Duty Cycle:</t>
  </si>
  <si>
    <t>Liters per cylinder per engine</t>
  </si>
  <si>
    <t>New Engine Cylinder Displacement:</t>
  </si>
  <si>
    <t>Per engine</t>
  </si>
  <si>
    <t>New Engine Number of Cylinders:</t>
  </si>
  <si>
    <t>New Engine Family Name:</t>
  </si>
  <si>
    <t>Hours per vehicle; On-Highway only</t>
  </si>
  <si>
    <t>Annual Idling Hours Reduced:</t>
  </si>
  <si>
    <t>Hours per vehicle; Class 8 Long-Haul Combination only</t>
  </si>
  <si>
    <t>Annual Hoteling Hours Reduced:</t>
  </si>
  <si>
    <t>Gallons reduced per year per engine; Fuel reductions result from a new, more efficient engine, not changes in use.</t>
  </si>
  <si>
    <t>Annual Diesel Gallons Reduced:</t>
  </si>
  <si>
    <t>Old Vehicle Scrapping Income</t>
  </si>
  <si>
    <t>Vendor</t>
  </si>
  <si>
    <t>Cost of sale ea transaction</t>
  </si>
  <si>
    <t># units</t>
  </si>
  <si>
    <t>Sale amount ea unit</t>
  </si>
  <si>
    <t>Program Income Totals</t>
  </si>
  <si>
    <t>TOTAL</t>
  </si>
  <si>
    <t>DO NOT MODIFY THIS PAGE AT ALL!</t>
  </si>
  <si>
    <t>Region</t>
  </si>
  <si>
    <t>Model Year</t>
  </si>
  <si>
    <t>States</t>
  </si>
  <si>
    <t>Vehicle Type</t>
  </si>
  <si>
    <t>Sector</t>
  </si>
  <si>
    <t>Target Fleet</t>
  </si>
  <si>
    <t>Vehicle Class or Equipment Type</t>
  </si>
  <si>
    <t>On Highway Description</t>
  </si>
  <si>
    <t>Tiers</t>
  </si>
  <si>
    <t>Fuel</t>
  </si>
  <si>
    <t>AK</t>
  </si>
  <si>
    <t>On Highway</t>
  </si>
  <si>
    <t>Agriculture</t>
  </si>
  <si>
    <t>Aerial Lift</t>
  </si>
  <si>
    <t>Class 8</t>
  </si>
  <si>
    <t>Delivery</t>
  </si>
  <si>
    <t>unregulated</t>
  </si>
  <si>
    <t>ULSD</t>
  </si>
  <si>
    <t>Upgrade Type</t>
  </si>
  <si>
    <t>Technology</t>
  </si>
  <si>
    <t>Marine Application</t>
  </si>
  <si>
    <t xml:space="preserve">Engine Type </t>
  </si>
  <si>
    <t>Displacement per cylinder</t>
  </si>
  <si>
    <t>Locomotive Duty Cycle</t>
  </si>
  <si>
    <t>Remaining Life</t>
  </si>
  <si>
    <t>Engines per vessel</t>
  </si>
  <si>
    <t>AL</t>
  </si>
  <si>
    <t>NonRoad</t>
  </si>
  <si>
    <t>Airport</t>
  </si>
  <si>
    <t>Airport Support Equipment</t>
  </si>
  <si>
    <t>Class 6-7</t>
  </si>
  <si>
    <t>Drayage</t>
  </si>
  <si>
    <t xml:space="preserve">Tier 0 </t>
  </si>
  <si>
    <t>Biodiesel 20</t>
  </si>
  <si>
    <t>Engine Replacement</t>
  </si>
  <si>
    <t>Biodiesel (B20)</t>
  </si>
  <si>
    <t>Container Ship</t>
  </si>
  <si>
    <t>auxilliary</t>
  </si>
  <si>
    <t>size &lt; 0.9</t>
  </si>
  <si>
    <t>Line Haul</t>
  </si>
  <si>
    <t>AR</t>
  </si>
  <si>
    <t>Locomotive</t>
  </si>
  <si>
    <t>Cement &amp; Mortar Mixers</t>
  </si>
  <si>
    <t>Class 4-5</t>
  </si>
  <si>
    <t>Emergency</t>
  </si>
  <si>
    <t>Tier 1</t>
  </si>
  <si>
    <t>Biodiesel 5</t>
  </si>
  <si>
    <t>Engine Upgrade Kits</t>
  </si>
  <si>
    <t>Biodiesel (B5)</t>
  </si>
  <si>
    <t>Crew/Work boat</t>
  </si>
  <si>
    <t>propulsion</t>
  </si>
  <si>
    <t>0.9 &lt;= size &lt; 1.2</t>
  </si>
  <si>
    <t>Switch</t>
  </si>
  <si>
    <t>AS</t>
  </si>
  <si>
    <t>Freight</t>
  </si>
  <si>
    <t>Container Handling Equipment</t>
  </si>
  <si>
    <t>Class 3</t>
  </si>
  <si>
    <t>Utility</t>
  </si>
  <si>
    <t>Tier 2</t>
  </si>
  <si>
    <t>CNG (ft3)</t>
  </si>
  <si>
    <t>Fuel Options</t>
  </si>
  <si>
    <t>Electrified Parking Space</t>
  </si>
  <si>
    <t>Cruise Vessel</t>
  </si>
  <si>
    <t>1.2 &lt;= size &lt;2.5</t>
  </si>
  <si>
    <t>AZ</t>
  </si>
  <si>
    <t>Industrial</t>
  </si>
  <si>
    <t>Dumper/Tender</t>
  </si>
  <si>
    <t>Shuttle Bus</t>
  </si>
  <si>
    <t>Tier 3</t>
  </si>
  <si>
    <t>CNG (lbs)</t>
  </si>
  <si>
    <t>Idling Control Strategies</t>
  </si>
  <si>
    <t>Engine Replacement - All Electric</t>
  </si>
  <si>
    <t>Excursion Vessel</t>
  </si>
  <si>
    <t>2.5&lt;= size &lt;3.5</t>
  </si>
  <si>
    <t>CA</t>
  </si>
  <si>
    <t>Mining</t>
  </si>
  <si>
    <t>Forklift</t>
  </si>
  <si>
    <t>Tier 4</t>
  </si>
  <si>
    <t>LNG</t>
  </si>
  <si>
    <t>Vehicle Replacement</t>
  </si>
  <si>
    <t>Engine Replacement - CNG</t>
  </si>
  <si>
    <t>Ferry Vessel</t>
  </si>
  <si>
    <t>3.5&lt;= size &lt;5.0</t>
  </si>
  <si>
    <t>CO</t>
  </si>
  <si>
    <t>Municipal</t>
  </si>
  <si>
    <t>Line Haul as Switch Loco</t>
  </si>
  <si>
    <t>LPG</t>
  </si>
  <si>
    <t>Engine Replacement - Diesel</t>
  </si>
  <si>
    <t>Fishing Vessel</t>
  </si>
  <si>
    <t>5.0&lt;= size &lt;15.0</t>
  </si>
  <si>
    <t>CT</t>
  </si>
  <si>
    <t>Port</t>
  </si>
  <si>
    <t>Line Haul Loco</t>
  </si>
  <si>
    <t>Engine Replacement - Fuel Cell</t>
  </si>
  <si>
    <t>Other Harbor Craft</t>
  </si>
  <si>
    <t>15.0&lt;= size &lt;20.0</t>
  </si>
  <si>
    <t>DE</t>
  </si>
  <si>
    <t>School Bus</t>
  </si>
  <si>
    <t>Long Haul - Combo</t>
  </si>
  <si>
    <t>Engine Replacement - Gasoline</t>
  </si>
  <si>
    <t>Other OGV</t>
  </si>
  <si>
    <t>20.0&lt;= size &lt;25.0</t>
  </si>
  <si>
    <t>DC</t>
  </si>
  <si>
    <t>Transit</t>
  </si>
  <si>
    <t>Long Haul - Single</t>
  </si>
  <si>
    <t>Ownership</t>
  </si>
  <si>
    <t>Engine Replacement - Gen Set</t>
  </si>
  <si>
    <t>Tugboat</t>
  </si>
  <si>
    <t>25.0&lt;= size &lt;30.0</t>
  </si>
  <si>
    <t>FL</t>
  </si>
  <si>
    <t>Off-Highway Tractor</t>
  </si>
  <si>
    <t>Public</t>
  </si>
  <si>
    <t>Marine Upgrade Type</t>
  </si>
  <si>
    <t>Engine Replacement - Hybrid Electric</t>
  </si>
  <si>
    <t>GA</t>
  </si>
  <si>
    <t>Off-highway Truck</t>
  </si>
  <si>
    <t>Private</t>
  </si>
  <si>
    <t>Emission Control Devices</t>
  </si>
  <si>
    <t>Engine Replacement - Hydraulic Hybrid</t>
  </si>
  <si>
    <t>GU</t>
  </si>
  <si>
    <t>Other Agricultural Equipment</t>
  </si>
  <si>
    <t>Engine Replacement - LNG</t>
  </si>
  <si>
    <t>HI</t>
  </si>
  <si>
    <t>Other Construction Equipment</t>
  </si>
  <si>
    <t>Engine Replacement - LPG/Propane</t>
  </si>
  <si>
    <t>ID</t>
  </si>
  <si>
    <t>Other Material Handling Equipment</t>
  </si>
  <si>
    <t>Engine Replacement - Other</t>
  </si>
  <si>
    <t>IL</t>
  </si>
  <si>
    <t>Passenger Loco</t>
  </si>
  <si>
    <t>Vessel Replacement</t>
  </si>
  <si>
    <t>Engine Replacement - Plug-in Hybrid Electric</t>
  </si>
  <si>
    <t>IN</t>
  </si>
  <si>
    <t>Railcar Mover</t>
  </si>
  <si>
    <t>Hybrid Eco Crane</t>
  </si>
  <si>
    <t>IA</t>
  </si>
  <si>
    <t>Target - Marine</t>
  </si>
  <si>
    <t>Refuse Hauler</t>
  </si>
  <si>
    <t xml:space="preserve">Marine Upgrade   </t>
  </si>
  <si>
    <t>Locomotive Replacement - All Electric</t>
  </si>
  <si>
    <t>KS</t>
  </si>
  <si>
    <t>Rough Terrain Forklifts</t>
  </si>
  <si>
    <t>Diesel Particulate Filter</t>
  </si>
  <si>
    <t>Locomotive Replacement - LNG</t>
  </si>
  <si>
    <t>KY</t>
  </si>
  <si>
    <t>Locomotive Replacement - Other</t>
  </si>
  <si>
    <t>LA</t>
  </si>
  <si>
    <t>Short Haul - Combo</t>
  </si>
  <si>
    <t>Other Fuel Option</t>
  </si>
  <si>
    <t>MA</t>
  </si>
  <si>
    <t>Short Haul - Single</t>
  </si>
  <si>
    <t>Other Idling Control Strategy</t>
  </si>
  <si>
    <t>ME</t>
  </si>
  <si>
    <t>Sweepers/Scrubbers</t>
  </si>
  <si>
    <t>Shore Power</t>
  </si>
  <si>
    <t>MD</t>
  </si>
  <si>
    <t>Switch Loco</t>
  </si>
  <si>
    <t>Vehicle Replacement - All Electric</t>
  </si>
  <si>
    <t>MI</t>
  </si>
  <si>
    <t>Terminal Tractors</t>
  </si>
  <si>
    <t>Vehicle Replacement - CNG</t>
  </si>
  <si>
    <t>MS</t>
  </si>
  <si>
    <t xml:space="preserve">Transit Bus </t>
  </si>
  <si>
    <t xml:space="preserve">Engine Upgrade Kit </t>
  </si>
  <si>
    <t>Vehicle Replacement - Diesel</t>
  </si>
  <si>
    <t>MO</t>
  </si>
  <si>
    <t>Transport Refrigeration Unit</t>
  </si>
  <si>
    <t>FOSS Hybrid Tug</t>
  </si>
  <si>
    <t>Vehicle Replacement - Fuel Cell</t>
  </si>
  <si>
    <t>MP</t>
  </si>
  <si>
    <t>Other Emission Control Device</t>
  </si>
  <si>
    <t>Vehicle Replacement - Gasoline</t>
  </si>
  <si>
    <t>MT</t>
  </si>
  <si>
    <t>Vehicle Replacement - Hybrid Electrid</t>
  </si>
  <si>
    <t>NE</t>
  </si>
  <si>
    <t>Vessel Replacement - Diesel</t>
  </si>
  <si>
    <t>Vehicle Replacement - Hydraulic Hybrid</t>
  </si>
  <si>
    <t>NV</t>
  </si>
  <si>
    <t>Vessel Replacement - Fuel Cell</t>
  </si>
  <si>
    <t>Vehicle Replacement - LNG</t>
  </si>
  <si>
    <t>NH</t>
  </si>
  <si>
    <t>Vessel Replacement - Hydraulic Hybrid</t>
  </si>
  <si>
    <t>Vehicle Replacement - LPG/Propane</t>
  </si>
  <si>
    <t>NJ</t>
  </si>
  <si>
    <t>Vessel Replacement - All Electric</t>
  </si>
  <si>
    <t>Vehicle Replacement - Other</t>
  </si>
  <si>
    <t>NM</t>
  </si>
  <si>
    <t>Vessel Replacement - Hybrid Electric</t>
  </si>
  <si>
    <t>Vehicle Replacement - Plug-in Hybrid Electric</t>
  </si>
  <si>
    <t>NY</t>
  </si>
  <si>
    <t>Vessel Replacement - LNG</t>
  </si>
  <si>
    <t>NC</t>
  </si>
  <si>
    <t>ND</t>
  </si>
  <si>
    <t>OH</t>
  </si>
  <si>
    <t>OK</t>
  </si>
  <si>
    <t>OR</t>
  </si>
  <si>
    <t>PA</t>
  </si>
  <si>
    <t>PR</t>
  </si>
  <si>
    <t>RI</t>
  </si>
  <si>
    <t>SC</t>
  </si>
  <si>
    <t>SD</t>
  </si>
  <si>
    <t>TN</t>
  </si>
  <si>
    <t>TX</t>
  </si>
  <si>
    <t>UT</t>
  </si>
  <si>
    <t>VA</t>
  </si>
  <si>
    <t>VI</t>
  </si>
  <si>
    <t>VT</t>
  </si>
  <si>
    <t>WA</t>
  </si>
  <si>
    <t>WV</t>
  </si>
  <si>
    <t>WI</t>
  </si>
  <si>
    <t>WY</t>
  </si>
  <si>
    <t>DO NOT MODIFIY THIS PAGE AT ALL!</t>
  </si>
  <si>
    <t>Self-explanatory for engine or vehicle replacements. For Electrified Parking Spaces, include installation costs here</t>
  </si>
  <si>
    <t>Self-explanatory for engine or vehicle replacement. For Electrified Parking Spaces, include equipment and supplies costs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</si>
</sst>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8" x14ac:knownFonts="1">
    <font>
      <sz val="11"/>
      <color theme="1"/>
      <name val="Calibri"/>
      <family val="2"/>
      <scheme val="minor"/>
    </font>
    <font>
      <sz val="12"/>
      <color theme="1"/>
      <name val="Times New Roman"/>
      <family val="1"/>
    </font>
    <font>
      <b/>
      <sz val="14"/>
      <color theme="1"/>
      <name val="Times New Roman"/>
      <family val="1"/>
    </font>
    <font>
      <b/>
      <sz val="12"/>
      <color theme="1"/>
      <name val="Times New Roman"/>
      <family val="1"/>
    </font>
    <font>
      <sz val="11"/>
      <color theme="1"/>
      <name val="Times New Roman"/>
      <family val="1"/>
    </font>
    <font>
      <b/>
      <sz val="11"/>
      <color theme="1"/>
      <name val="Times New Roman"/>
      <family val="1"/>
    </font>
    <font>
      <sz val="9"/>
      <name val="Arial"/>
      <family val="2"/>
    </font>
    <font>
      <sz val="10"/>
      <name val="Arial"/>
      <family val="2"/>
    </font>
    <font>
      <sz val="10"/>
      <color theme="1"/>
      <name val="Calibri"/>
      <family val="2"/>
      <scheme val="minor"/>
    </font>
    <font>
      <b/>
      <sz val="9"/>
      <name val="Arial"/>
      <family val="2"/>
    </font>
    <font>
      <b/>
      <sz val="12"/>
      <color rgb="FF222B35"/>
      <name val="Times New Roman"/>
      <family val="1"/>
    </font>
    <font>
      <b/>
      <sz val="11"/>
      <color theme="1"/>
      <name val="Calibri"/>
      <family val="2"/>
      <scheme val="minor"/>
    </font>
    <font>
      <sz val="10"/>
      <name val="Arial"/>
    </font>
    <font>
      <sz val="12"/>
      <color indexed="10"/>
      <name val="Arial"/>
      <family val="2"/>
    </font>
    <font>
      <b/>
      <sz val="12"/>
      <color indexed="10"/>
      <name val="Arial"/>
      <family val="2"/>
    </font>
    <font>
      <sz val="12"/>
      <name val="Arial"/>
      <family val="2"/>
    </font>
    <font>
      <b/>
      <sz val="10"/>
      <name val="Arial"/>
      <family val="2"/>
    </font>
    <font>
      <sz val="11"/>
      <color theme="1"/>
      <name val="Calibri"/>
      <family val="2"/>
    </font>
  </fonts>
  <fills count="17">
    <fill>
      <patternFill patternType="none"/>
    </fill>
    <fill>
      <patternFill patternType="gray125"/>
    </fill>
    <fill>
      <patternFill patternType="solid">
        <fgColor theme="9" tint="0.39994506668294322"/>
        <bgColor indexed="64"/>
      </patternFill>
    </fill>
    <fill>
      <patternFill patternType="solid">
        <fgColor theme="8" tint="0.3999450666829432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D7D31"/>
        <bgColor indexed="64"/>
      </patternFill>
    </fill>
    <fill>
      <patternFill patternType="solid">
        <fgColor rgb="FFFFD966"/>
        <bgColor indexed="64"/>
      </patternFill>
    </fill>
    <fill>
      <patternFill patternType="solid">
        <fgColor rgb="FFA9D08E"/>
        <bgColor indexed="64"/>
      </patternFill>
    </fill>
    <fill>
      <patternFill patternType="solid">
        <fgColor rgb="FF00B050"/>
        <bgColor indexed="64"/>
      </patternFill>
    </fill>
    <fill>
      <patternFill patternType="solid">
        <fgColor rgb="FFFFF2CC"/>
        <bgColor indexed="64"/>
      </patternFill>
    </fill>
    <fill>
      <patternFill patternType="solid">
        <fgColor rgb="FFE7E6E6"/>
        <bgColor indexed="64"/>
      </patternFill>
    </fill>
    <fill>
      <patternFill patternType="solid">
        <fgColor indexed="13"/>
        <bgColor indexed="64"/>
      </patternFill>
    </fill>
    <fill>
      <patternFill patternType="solid">
        <fgColor theme="8" tint="0.39997558519241921"/>
        <bgColor indexed="64"/>
      </patternFill>
    </fill>
    <fill>
      <patternFill patternType="solid">
        <fgColor theme="7" tint="0.39997558519241921"/>
        <bgColor indexed="64"/>
      </patternFill>
    </fill>
  </fills>
  <borders count="64">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rgb="FF000000"/>
      </left>
      <right style="thin">
        <color auto="1"/>
      </right>
      <top/>
      <bottom style="thin">
        <color auto="1"/>
      </bottom>
      <diagonal/>
    </border>
    <border>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top style="thin">
        <color auto="1"/>
      </top>
      <bottom style="medium">
        <color rgb="FF000000"/>
      </bottom>
      <diagonal/>
    </border>
    <border>
      <left/>
      <right style="medium">
        <color rgb="FF000000"/>
      </right>
      <top style="thin">
        <color auto="1"/>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rgb="FF000000"/>
      </right>
      <top/>
      <bottom style="thin">
        <color auto="1"/>
      </bottom>
      <diagonal/>
    </border>
    <border>
      <left style="medium">
        <color rgb="FF000000"/>
      </left>
      <right style="thin">
        <color auto="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top style="thin">
        <color indexed="64"/>
      </top>
      <bottom style="double">
        <color indexed="64"/>
      </bottom>
      <diagonal/>
    </border>
    <border>
      <left/>
      <right style="medium">
        <color rgb="FF000000"/>
      </right>
      <top style="thin">
        <color indexed="64"/>
      </top>
      <bottom style="double">
        <color indexed="64"/>
      </bottom>
      <diagonal/>
    </border>
    <border>
      <left style="thick">
        <color auto="1"/>
      </left>
      <right style="thin">
        <color auto="1"/>
      </right>
      <top style="thin">
        <color indexed="64"/>
      </top>
      <bottom style="double">
        <color indexed="64"/>
      </bottom>
      <diagonal/>
    </border>
    <border>
      <left style="thin">
        <color auto="1"/>
      </left>
      <right style="thick">
        <color auto="1"/>
      </right>
      <top style="thin">
        <color indexed="64"/>
      </top>
      <bottom style="double">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0" fontId="12" fillId="0" borderId="0"/>
  </cellStyleXfs>
  <cellXfs count="126">
    <xf numFmtId="0" fontId="0" fillId="0" borderId="0" xfId="0"/>
    <xf numFmtId="0" fontId="1" fillId="0" borderId="0" xfId="0" applyFont="1"/>
    <xf numFmtId="0" fontId="2" fillId="0" borderId="0" xfId="0" applyFont="1"/>
    <xf numFmtId="0" fontId="4" fillId="2" borderId="0" xfId="0" applyFont="1" applyFill="1"/>
    <xf numFmtId="0" fontId="4" fillId="0" borderId="0" xfId="0" applyFont="1"/>
    <xf numFmtId="0" fontId="5" fillId="3" borderId="1" xfId="0" applyFont="1" applyFill="1" applyBorder="1" applyAlignment="1">
      <alignment horizontal="right"/>
    </xf>
    <xf numFmtId="0" fontId="4" fillId="3" borderId="2" xfId="0" applyFont="1" applyFill="1" applyBorder="1"/>
    <xf numFmtId="0" fontId="4" fillId="3" borderId="3" xfId="0" applyFont="1" applyFill="1" applyBorder="1"/>
    <xf numFmtId="0" fontId="6" fillId="0" borderId="9" xfId="0" applyFont="1" applyBorder="1" applyAlignment="1">
      <alignment horizontal="center" vertical="top" wrapText="1"/>
    </xf>
    <xf numFmtId="0" fontId="6" fillId="0" borderId="0" xfId="0" applyFont="1" applyAlignment="1">
      <alignment horizontal="center" vertical="top" wrapText="1"/>
    </xf>
    <xf numFmtId="0" fontId="6" fillId="0" borderId="12" xfId="0" applyFont="1" applyBorder="1" applyAlignment="1">
      <alignment horizontal="center" vertical="top" wrapText="1"/>
    </xf>
    <xf numFmtId="0" fontId="6" fillId="0" borderId="4" xfId="0" applyFont="1" applyBorder="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8" fillId="0" borderId="0" xfId="0" applyFont="1"/>
    <xf numFmtId="0" fontId="5" fillId="3" borderId="16" xfId="0" applyFont="1" applyFill="1" applyBorder="1" applyAlignment="1">
      <alignment horizontal="right"/>
    </xf>
    <xf numFmtId="0" fontId="4" fillId="3" borderId="12" xfId="0" applyFont="1" applyFill="1" applyBorder="1"/>
    <xf numFmtId="0" fontId="4" fillId="4" borderId="12" xfId="0" applyFont="1" applyFill="1" applyBorder="1"/>
    <xf numFmtId="0" fontId="0" fillId="0" borderId="0" xfId="0" applyBorder="1"/>
    <xf numFmtId="0" fontId="4" fillId="4" borderId="19" xfId="0" applyFont="1" applyFill="1" applyBorder="1"/>
    <xf numFmtId="0" fontId="5" fillId="8" borderId="21" xfId="0" applyFont="1" applyFill="1" applyBorder="1" applyAlignment="1">
      <alignment horizontal="right"/>
    </xf>
    <xf numFmtId="164" fontId="4" fillId="3" borderId="17" xfId="0" applyNumberFormat="1" applyFont="1" applyFill="1" applyBorder="1"/>
    <xf numFmtId="0" fontId="0" fillId="9" borderId="27" xfId="0" applyFont="1" applyFill="1" applyBorder="1" applyAlignment="1">
      <alignment wrapText="1"/>
    </xf>
    <xf numFmtId="0" fontId="0" fillId="9" borderId="28" xfId="0" applyFill="1" applyBorder="1" applyAlignment="1">
      <alignment wrapText="1"/>
    </xf>
    <xf numFmtId="164" fontId="0" fillId="0" borderId="29" xfId="0" applyNumberFormat="1" applyBorder="1"/>
    <xf numFmtId="164" fontId="0" fillId="0" borderId="30" xfId="0" applyNumberFormat="1" applyBorder="1"/>
    <xf numFmtId="2" fontId="0" fillId="0" borderId="0" xfId="0" applyNumberFormat="1" applyBorder="1"/>
    <xf numFmtId="0" fontId="0" fillId="0" borderId="0" xfId="0" applyNumberFormat="1"/>
    <xf numFmtId="2" fontId="0" fillId="0" borderId="0" xfId="0" applyNumberFormat="1"/>
    <xf numFmtId="164" fontId="0" fillId="0" borderId="0" xfId="0" applyNumberFormat="1"/>
    <xf numFmtId="0" fontId="3" fillId="12" borderId="0" xfId="0" applyFont="1" applyFill="1"/>
    <xf numFmtId="0" fontId="5" fillId="2" borderId="0" xfId="0" applyFont="1" applyFill="1"/>
    <xf numFmtId="0" fontId="1" fillId="0" borderId="0" xfId="0" applyFont="1" applyFill="1" applyBorder="1"/>
    <xf numFmtId="0" fontId="4" fillId="0" borderId="0" xfId="0" applyFont="1" applyFill="1"/>
    <xf numFmtId="0" fontId="13" fillId="14" borderId="4" xfId="1" applyFont="1" applyFill="1" applyBorder="1"/>
    <xf numFmtId="0" fontId="14" fillId="14" borderId="4" xfId="1" applyFont="1" applyFill="1" applyBorder="1"/>
    <xf numFmtId="0" fontId="15" fillId="0" borderId="4" xfId="1" applyFont="1" applyBorder="1"/>
    <xf numFmtId="0" fontId="12" fillId="0" borderId="4" xfId="1" applyBorder="1"/>
    <xf numFmtId="0" fontId="16" fillId="0" borderId="4" xfId="1" applyFont="1" applyBorder="1"/>
    <xf numFmtId="0" fontId="16" fillId="0" borderId="4" xfId="1" applyFont="1" applyBorder="1" applyAlignment="1">
      <alignment wrapText="1"/>
    </xf>
    <xf numFmtId="0" fontId="12" fillId="0" borderId="4" xfId="1" applyBorder="1" applyAlignment="1">
      <alignment wrapText="1"/>
    </xf>
    <xf numFmtId="0" fontId="12" fillId="0" borderId="44" xfId="1" applyBorder="1"/>
    <xf numFmtId="0" fontId="7" fillId="0" borderId="4" xfId="1" applyFont="1" applyBorder="1"/>
    <xf numFmtId="0" fontId="7" fillId="0" borderId="4" xfId="1" applyFont="1" applyBorder="1" applyAlignment="1">
      <alignment wrapText="1"/>
    </xf>
    <xf numFmtId="0" fontId="9" fillId="0" borderId="4" xfId="1" applyFont="1" applyBorder="1" applyAlignment="1">
      <alignment wrapText="1"/>
    </xf>
    <xf numFmtId="0" fontId="9" fillId="0" borderId="4" xfId="1" applyFont="1" applyBorder="1" applyAlignment="1">
      <alignment horizontal="center" wrapText="1"/>
    </xf>
    <xf numFmtId="0" fontId="16" fillId="0" borderId="45" xfId="1" applyFont="1" applyBorder="1" applyAlignment="1">
      <alignment wrapText="1"/>
    </xf>
    <xf numFmtId="0" fontId="17" fillId="0" borderId="4" xfId="1" applyFont="1" applyBorder="1"/>
    <xf numFmtId="0" fontId="6" fillId="0" borderId="4" xfId="1" applyFont="1" applyBorder="1" applyAlignment="1">
      <alignment wrapText="1"/>
    </xf>
    <xf numFmtId="0" fontId="7" fillId="0" borderId="45" xfId="1" applyFont="1" applyBorder="1" applyAlignment="1">
      <alignment wrapText="1"/>
    </xf>
    <xf numFmtId="0" fontId="12" fillId="0" borderId="45" xfId="1" applyBorder="1" applyAlignment="1">
      <alignment wrapText="1"/>
    </xf>
    <xf numFmtId="0" fontId="12" fillId="0" borderId="45" xfId="1" applyBorder="1"/>
    <xf numFmtId="0" fontId="17" fillId="0" borderId="4" xfId="1" applyFont="1" applyBorder="1" applyAlignment="1">
      <alignment wrapText="1"/>
    </xf>
    <xf numFmtId="0" fontId="14" fillId="14" borderId="4" xfId="1" applyFont="1" applyFill="1" applyBorder="1" applyAlignment="1">
      <alignment horizontal="center"/>
    </xf>
    <xf numFmtId="46" fontId="6" fillId="0" borderId="4" xfId="0" applyNumberFormat="1" applyFont="1" applyBorder="1" applyAlignment="1">
      <alignment horizontal="center" vertical="top" wrapText="1"/>
    </xf>
    <xf numFmtId="8" fontId="6" fillId="0" borderId="4" xfId="0" applyNumberFormat="1" applyFont="1" applyBorder="1" applyAlignment="1">
      <alignment horizontal="center" vertical="top" wrapText="1"/>
    </xf>
    <xf numFmtId="0" fontId="6" fillId="0" borderId="46" xfId="0" applyFont="1" applyBorder="1" applyAlignment="1">
      <alignment horizontal="center" vertical="top" wrapText="1"/>
    </xf>
    <xf numFmtId="0" fontId="6" fillId="0" borderId="50" xfId="0" applyFont="1" applyBorder="1" applyAlignment="1">
      <alignment horizontal="right" vertical="top" wrapText="1"/>
    </xf>
    <xf numFmtId="0" fontId="15" fillId="6" borderId="11" xfId="0" applyFont="1" applyFill="1" applyBorder="1" applyAlignment="1">
      <alignment vertical="top" wrapText="1"/>
    </xf>
    <xf numFmtId="0" fontId="6" fillId="0" borderId="5" xfId="0" applyFont="1" applyBorder="1" applyAlignment="1">
      <alignment horizontal="right" vertical="top" wrapText="1"/>
    </xf>
    <xf numFmtId="0" fontId="15" fillId="6" borderId="14" xfId="0" applyFont="1" applyFill="1" applyBorder="1" applyAlignment="1">
      <alignment vertical="top" wrapText="1"/>
    </xf>
    <xf numFmtId="0" fontId="15" fillId="6" borderId="14" xfId="0" applyFont="1" applyFill="1" applyBorder="1" applyAlignment="1">
      <alignment horizontal="left" vertical="top" wrapText="1"/>
    </xf>
    <xf numFmtId="0" fontId="4" fillId="15" borderId="6" xfId="0" applyFont="1" applyFill="1" applyBorder="1"/>
    <xf numFmtId="0" fontId="4" fillId="15" borderId="7" xfId="0" applyFont="1" applyFill="1" applyBorder="1"/>
    <xf numFmtId="164" fontId="4" fillId="15" borderId="8" xfId="0" applyNumberFormat="1" applyFont="1" applyFill="1" applyBorder="1"/>
    <xf numFmtId="0" fontId="4" fillId="4" borderId="23" xfId="0" applyFont="1" applyFill="1" applyBorder="1"/>
    <xf numFmtId="0" fontId="4" fillId="4" borderId="24" xfId="0" applyFont="1" applyFill="1" applyBorder="1"/>
    <xf numFmtId="0" fontId="5" fillId="15" borderId="16" xfId="0" applyFont="1" applyFill="1" applyBorder="1" applyAlignment="1">
      <alignment horizontal="left"/>
    </xf>
    <xf numFmtId="0" fontId="5" fillId="4" borderId="21" xfId="0" applyFont="1" applyFill="1" applyBorder="1" applyAlignment="1">
      <alignment horizontal="left"/>
    </xf>
    <xf numFmtId="0" fontId="5" fillId="8" borderId="52" xfId="0" applyFont="1" applyFill="1" applyBorder="1" applyAlignment="1">
      <alignment horizontal="right"/>
    </xf>
    <xf numFmtId="0" fontId="4" fillId="4" borderId="53" xfId="0" applyFont="1" applyFill="1" applyBorder="1"/>
    <xf numFmtId="0" fontId="4" fillId="15" borderId="12" xfId="0" applyFont="1" applyFill="1" applyBorder="1"/>
    <xf numFmtId="164" fontId="4" fillId="15" borderId="17" xfId="0" applyNumberFormat="1" applyFont="1" applyFill="1" applyBorder="1"/>
    <xf numFmtId="0" fontId="5" fillId="3" borderId="56" xfId="0" applyFont="1" applyFill="1" applyBorder="1" applyAlignment="1">
      <alignment horizontal="right"/>
    </xf>
    <xf numFmtId="0" fontId="4" fillId="3" borderId="53" xfId="0" applyFont="1" applyFill="1" applyBorder="1"/>
    <xf numFmtId="164" fontId="4" fillId="3" borderId="57" xfId="0" applyNumberFormat="1" applyFont="1" applyFill="1" applyBorder="1"/>
    <xf numFmtId="0" fontId="11" fillId="16" borderId="49" xfId="0" applyFont="1" applyFill="1" applyBorder="1" applyAlignment="1">
      <alignment horizontal="center" vertical="center"/>
    </xf>
    <xf numFmtId="0" fontId="0" fillId="0" borderId="0" xfId="0" applyBorder="1" applyAlignment="1">
      <alignment wrapText="1"/>
    </xf>
    <xf numFmtId="0" fontId="5" fillId="2" borderId="58" xfId="0" applyFont="1" applyFill="1" applyBorder="1"/>
    <xf numFmtId="164" fontId="5" fillId="10" borderId="59" xfId="0" applyNumberFormat="1" applyFont="1" applyFill="1" applyBorder="1" applyAlignment="1">
      <alignment horizontal="right" indent="1"/>
    </xf>
    <xf numFmtId="0" fontId="5" fillId="2" borderId="60" xfId="0" applyFont="1" applyFill="1" applyBorder="1"/>
    <xf numFmtId="164" fontId="5" fillId="10" borderId="61" xfId="0" applyNumberFormat="1" applyFont="1" applyFill="1" applyBorder="1" applyAlignment="1">
      <alignment horizontal="right" indent="1"/>
    </xf>
    <xf numFmtId="0" fontId="4" fillId="2" borderId="60" xfId="0" applyFont="1" applyFill="1" applyBorder="1"/>
    <xf numFmtId="164" fontId="4" fillId="2" borderId="61" xfId="0" applyNumberFormat="1" applyFont="1" applyFill="1" applyBorder="1"/>
    <xf numFmtId="0" fontId="4" fillId="2" borderId="62" xfId="0" applyFont="1" applyFill="1" applyBorder="1"/>
    <xf numFmtId="164" fontId="4" fillId="2" borderId="63" xfId="0" applyNumberFormat="1" applyFont="1" applyFill="1" applyBorder="1"/>
    <xf numFmtId="0" fontId="5" fillId="4" borderId="18" xfId="0" applyFont="1" applyFill="1" applyBorder="1"/>
    <xf numFmtId="0" fontId="4" fillId="0" borderId="0" xfId="0" applyFont="1" applyFill="1" applyAlignment="1"/>
    <xf numFmtId="164" fontId="4" fillId="0" borderId="0" xfId="0" applyNumberFormat="1" applyFont="1" applyFill="1" applyAlignment="1">
      <alignment horizontal="left" indent="1"/>
    </xf>
    <xf numFmtId="0" fontId="4" fillId="0" borderId="0" xfId="0" applyFont="1" applyFill="1" applyAlignment="1">
      <alignment horizontal="left" indent="1"/>
    </xf>
    <xf numFmtId="164" fontId="4" fillId="4" borderId="50" xfId="0" applyNumberFormat="1" applyFont="1" applyFill="1" applyBorder="1" applyAlignment="1"/>
    <xf numFmtId="164" fontId="4" fillId="4" borderId="51" xfId="0" applyNumberFormat="1" applyFont="1" applyFill="1" applyBorder="1" applyAlignment="1"/>
    <xf numFmtId="164" fontId="4" fillId="4" borderId="5" xfId="0" applyNumberFormat="1" applyFont="1" applyFill="1" applyBorder="1" applyAlignment="1"/>
    <xf numFmtId="164" fontId="4" fillId="4" borderId="22" xfId="0" applyNumberFormat="1" applyFont="1" applyFill="1" applyBorder="1" applyAlignment="1"/>
    <xf numFmtId="164" fontId="4" fillId="4" borderId="54" xfId="0" applyNumberFormat="1" applyFont="1" applyFill="1" applyBorder="1" applyAlignment="1"/>
    <xf numFmtId="164" fontId="4" fillId="4" borderId="55" xfId="0" applyNumberFormat="1" applyFont="1" applyFill="1" applyBorder="1" applyAlignment="1"/>
    <xf numFmtId="164" fontId="4" fillId="4" borderId="25" xfId="0" applyNumberFormat="1" applyFont="1" applyFill="1" applyBorder="1" applyAlignment="1"/>
    <xf numFmtId="0" fontId="4" fillId="4" borderId="26" xfId="0" applyFont="1" applyFill="1" applyBorder="1" applyAlignment="1"/>
    <xf numFmtId="0" fontId="1" fillId="12" borderId="31" xfId="0" applyFont="1" applyFill="1" applyBorder="1" applyAlignment="1">
      <alignment horizontal="center"/>
    </xf>
    <xf numFmtId="0" fontId="1" fillId="12" borderId="32" xfId="0" applyFont="1" applyFill="1" applyBorder="1" applyAlignment="1">
      <alignment horizontal="center"/>
    </xf>
    <xf numFmtId="0" fontId="1" fillId="12" borderId="33" xfId="0" applyFont="1" applyFill="1" applyBorder="1" applyAlignment="1">
      <alignment horizontal="center"/>
    </xf>
    <xf numFmtId="0" fontId="4" fillId="0" borderId="0" xfId="0" applyFont="1" applyFill="1" applyAlignment="1"/>
    <xf numFmtId="164" fontId="4" fillId="0" borderId="0" xfId="0" applyNumberFormat="1" applyFont="1" applyFill="1" applyAlignment="1">
      <alignment horizontal="left" indent="1"/>
    </xf>
    <xf numFmtId="0" fontId="4" fillId="0" borderId="0" xfId="0" applyFont="1" applyFill="1" applyAlignment="1">
      <alignment horizontal="left" indent="1"/>
    </xf>
    <xf numFmtId="0" fontId="4" fillId="4" borderId="19" xfId="0" applyFont="1" applyFill="1" applyBorder="1" applyAlignment="1"/>
    <xf numFmtId="0" fontId="4" fillId="4" borderId="20" xfId="0" applyFont="1" applyFill="1" applyBorder="1" applyAlignment="1"/>
    <xf numFmtId="0" fontId="10" fillId="9" borderId="34" xfId="0" applyFont="1" applyFill="1" applyBorder="1" applyAlignment="1">
      <alignment horizontal="center" vertical="center" wrapText="1"/>
    </xf>
    <xf numFmtId="0" fontId="10" fillId="9" borderId="35" xfId="0" applyFont="1" applyFill="1" applyBorder="1" applyAlignment="1">
      <alignment horizontal="center" vertical="center" wrapText="1"/>
    </xf>
    <xf numFmtId="0" fontId="10" fillId="9" borderId="36"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10" fillId="9" borderId="0"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10" fillId="9" borderId="39" xfId="0" applyFont="1" applyFill="1" applyBorder="1" applyAlignment="1">
      <alignment horizontal="center" vertical="center" wrapText="1"/>
    </xf>
    <xf numFmtId="0" fontId="10" fillId="9" borderId="40" xfId="0" applyFont="1" applyFill="1" applyBorder="1" applyAlignment="1">
      <alignment horizontal="center" vertical="center" wrapText="1"/>
    </xf>
    <xf numFmtId="0" fontId="10" fillId="9" borderId="41" xfId="0" applyFont="1" applyFill="1" applyBorder="1" applyAlignment="1">
      <alignment horizontal="center" vertical="center" wrapText="1"/>
    </xf>
    <xf numFmtId="0" fontId="6" fillId="0" borderId="47" xfId="0" applyFont="1" applyBorder="1" applyAlignment="1">
      <alignment horizontal="left" vertical="top" wrapText="1"/>
    </xf>
    <xf numFmtId="0" fontId="6" fillId="0" borderId="48" xfId="0" applyFont="1" applyBorder="1" applyAlignment="1">
      <alignment horizontal="left" vertical="top" wrapText="1"/>
    </xf>
    <xf numFmtId="0" fontId="6" fillId="5" borderId="10" xfId="0" applyFont="1" applyFill="1" applyBorder="1" applyAlignment="1">
      <alignment horizontal="center" vertical="center" textRotation="90" wrapText="1"/>
    </xf>
    <xf numFmtId="0" fontId="6" fillId="5" borderId="13" xfId="0" applyFont="1" applyFill="1" applyBorder="1" applyAlignment="1">
      <alignment horizontal="center" vertical="center" textRotation="90" wrapText="1"/>
    </xf>
    <xf numFmtId="0" fontId="6" fillId="7" borderId="10" xfId="0" applyFont="1" applyFill="1" applyBorder="1" applyAlignment="1">
      <alignment horizontal="center" vertical="center" textRotation="90" wrapText="1"/>
    </xf>
    <xf numFmtId="0" fontId="6" fillId="7" borderId="13"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11" fillId="11" borderId="42" xfId="0" applyFont="1" applyFill="1" applyBorder="1" applyAlignment="1">
      <alignment horizontal="center" vertical="center" wrapText="1"/>
    </xf>
    <xf numFmtId="0" fontId="11" fillId="11" borderId="43" xfId="0" applyFont="1" applyFill="1" applyBorder="1" applyAlignment="1">
      <alignment horizontal="center" vertical="center" wrapText="1"/>
    </xf>
    <xf numFmtId="0" fontId="0" fillId="13" borderId="0" xfId="0" applyFill="1" applyAlignment="1">
      <alignment horizontal="left" vertical="top" wrapText="1"/>
    </xf>
    <xf numFmtId="10" fontId="0" fillId="0" borderId="29" xfId="0" applyNumberFormat="1" applyFill="1" applyBorder="1"/>
  </cellXfs>
  <cellStyles count="2">
    <cellStyle name="Normal" xfId="0" builtinId="0"/>
    <cellStyle name="Normal 2" xfId="1" xr:uid="{0B4192D3-BD82-4A3D-8AF6-89B00A6DC268}"/>
  </cellStyles>
  <dxfs count="2">
    <dxf>
      <numFmt numFmtId="0" formatCode="General"/>
    </dxf>
    <dxf>
      <border>
        <left style="medium">
          <color rgb="FF000000"/>
        </left>
        <right style="medium">
          <color rgb="FF000000"/>
        </right>
        <top style="medium">
          <color rgb="FF000000"/>
        </top>
        <bottom style="medium">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DF2B40-3A4B-4967-ADF6-1B5E25977252}" name="Table1" displayName="Table1" ref="B3:F10" totalsRowShown="0" tableBorderDxfId="1">
  <autoFilter ref="B3:F10" xr:uid="{F316DED4-F4C6-45BA-8792-FF1BEBB7EBFE}"/>
  <tableColumns count="5">
    <tableColumn id="2" xr3:uid="{4C9C252F-2457-43E5-BB56-3760E8CC6AA3}" name="Vendor"/>
    <tableColumn id="3" xr3:uid="{1852792C-DEA7-47A9-B48B-4035900BD075}" name="Cost of sale ea transaction"/>
    <tableColumn id="1" xr3:uid="{FDAB2E2F-A179-4DDE-B003-CF50011BA542}" name="# units"/>
    <tableColumn id="4" xr3:uid="{016525C5-6AA1-4E38-8600-63C2D52CEB60}" name="Sale amount ea unit"/>
    <tableColumn id="6" xr3:uid="{5C18B72A-9B52-4011-A7F2-4C3E38172136}" name="Program Income Totals" dataDxfId="0">
      <calculatedColumnFormula>SUM(#REF!)</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zoomScaleNormal="100" zoomScaleSheetLayoutView="100" workbookViewId="0">
      <selection activeCell="F28" sqref="F28"/>
    </sheetView>
  </sheetViews>
  <sheetFormatPr defaultColWidth="9.26953125" defaultRowHeight="15.5" x14ac:dyDescent="0.35"/>
  <cols>
    <col min="1" max="1" width="9.26953125" style="1"/>
    <col min="2" max="2" width="19.26953125" style="1" customWidth="1"/>
    <col min="3" max="3" width="16.7265625" style="1" customWidth="1"/>
    <col min="4" max="4" width="18" style="1" customWidth="1"/>
    <col min="5" max="5" width="14.7265625" style="1" customWidth="1"/>
    <col min="6" max="6" width="20.453125" style="1" customWidth="1"/>
    <col min="7" max="7" width="19.54296875" style="1" customWidth="1"/>
    <col min="8" max="9" width="9.26953125" style="1" customWidth="1"/>
    <col min="10" max="10" width="0.453125" style="1" customWidth="1"/>
    <col min="11" max="11" width="18.26953125" style="1" customWidth="1"/>
    <col min="12" max="16384" width="9.26953125" style="1"/>
  </cols>
  <sheetData>
    <row r="1" spans="2:9" ht="17.5" x14ac:dyDescent="0.35">
      <c r="B1" s="2" t="s">
        <v>0</v>
      </c>
    </row>
    <row r="2" spans="2:9" x14ac:dyDescent="0.35">
      <c r="G2" s="106" t="s">
        <v>1</v>
      </c>
      <c r="H2" s="107"/>
      <c r="I2" s="108"/>
    </row>
    <row r="3" spans="2:9" x14ac:dyDescent="0.35">
      <c r="B3" s="30" t="s">
        <v>2</v>
      </c>
      <c r="C3" s="98" t="s">
        <v>3</v>
      </c>
      <c r="D3" s="99"/>
      <c r="E3" s="100"/>
      <c r="G3" s="109"/>
      <c r="H3" s="110"/>
      <c r="I3" s="111"/>
    </row>
    <row r="4" spans="2:9" x14ac:dyDescent="0.35">
      <c r="G4" s="109"/>
      <c r="H4" s="110"/>
      <c r="I4" s="111"/>
    </row>
    <row r="5" spans="2:9" ht="16" thickBot="1" x14ac:dyDescent="0.4">
      <c r="G5" s="112"/>
      <c r="H5" s="113"/>
      <c r="I5" s="114"/>
    </row>
    <row r="6" spans="2:9" x14ac:dyDescent="0.35">
      <c r="B6" s="31" t="s">
        <v>4</v>
      </c>
      <c r="C6" s="78" t="s">
        <v>5</v>
      </c>
      <c r="D6" s="79">
        <f>D8+D9-D10</f>
        <v>0</v>
      </c>
      <c r="E6" s="33"/>
      <c r="F6" s="101"/>
      <c r="G6" s="101"/>
    </row>
    <row r="7" spans="2:9" x14ac:dyDescent="0.35">
      <c r="B7" s="3"/>
      <c r="C7" s="80"/>
      <c r="D7" s="81"/>
      <c r="E7" s="88"/>
      <c r="F7" s="102"/>
      <c r="G7" s="103"/>
    </row>
    <row r="8" spans="2:9" x14ac:dyDescent="0.35">
      <c r="B8" s="3"/>
      <c r="C8" s="82" t="s">
        <v>6</v>
      </c>
      <c r="D8" s="83">
        <f>'Fleet Data'!B3</f>
        <v>0</v>
      </c>
      <c r="E8" s="33"/>
      <c r="F8" s="87"/>
      <c r="G8" s="87"/>
    </row>
    <row r="9" spans="2:9" x14ac:dyDescent="0.35">
      <c r="B9" s="3"/>
      <c r="C9" s="82" t="s">
        <v>7</v>
      </c>
      <c r="D9" s="83">
        <f>'Fleet Data'!C3</f>
        <v>0</v>
      </c>
      <c r="E9" s="33"/>
      <c r="F9" s="87"/>
      <c r="G9" s="87"/>
    </row>
    <row r="10" spans="2:9" ht="16" thickBot="1" x14ac:dyDescent="0.4">
      <c r="B10" s="3"/>
      <c r="C10" s="84" t="s">
        <v>8</v>
      </c>
      <c r="D10" s="85">
        <f>Table1[[#This Row],[Program Income Totals]]</f>
        <v>0</v>
      </c>
      <c r="E10" s="33"/>
      <c r="F10" s="87"/>
      <c r="G10" s="87"/>
    </row>
    <row r="11" spans="2:9" x14ac:dyDescent="0.35">
      <c r="B11" s="4"/>
      <c r="C11" s="89"/>
    </row>
    <row r="13" spans="2:9" x14ac:dyDescent="0.35">
      <c r="B13" s="5" t="s">
        <v>9</v>
      </c>
      <c r="C13" s="6"/>
      <c r="D13" s="7" t="s">
        <v>10</v>
      </c>
      <c r="F13" s="86" t="s">
        <v>11</v>
      </c>
      <c r="G13" s="19"/>
      <c r="H13" s="104" t="s">
        <v>10</v>
      </c>
      <c r="I13" s="105"/>
    </row>
    <row r="14" spans="2:9" x14ac:dyDescent="0.35">
      <c r="B14" s="15" t="s">
        <v>12</v>
      </c>
      <c r="C14" s="16"/>
      <c r="D14" s="21">
        <f>'Fleet Data'!B7</f>
        <v>0</v>
      </c>
      <c r="F14" s="20" t="s">
        <v>12</v>
      </c>
      <c r="G14" s="17"/>
      <c r="H14" s="92">
        <f>D8-D14</f>
        <v>0</v>
      </c>
      <c r="I14" s="93"/>
    </row>
    <row r="15" spans="2:9" ht="16" thickBot="1" x14ac:dyDescent="0.4">
      <c r="B15" s="73" t="s">
        <v>8</v>
      </c>
      <c r="C15" s="74"/>
      <c r="D15" s="75">
        <f>Scrapping!F10</f>
        <v>0</v>
      </c>
      <c r="F15" s="69" t="s">
        <v>8</v>
      </c>
      <c r="G15" s="70"/>
      <c r="H15" s="94">
        <f>D10-D15</f>
        <v>0</v>
      </c>
      <c r="I15" s="95"/>
    </row>
    <row r="16" spans="2:9" ht="16" thickTop="1" x14ac:dyDescent="0.35">
      <c r="B16" s="67" t="s">
        <v>13</v>
      </c>
      <c r="C16" s="71"/>
      <c r="D16" s="72">
        <f>D14-D15</f>
        <v>0</v>
      </c>
      <c r="F16" s="68" t="s">
        <v>14</v>
      </c>
      <c r="G16" s="17"/>
      <c r="H16" s="90">
        <f>H14-H15</f>
        <v>0</v>
      </c>
      <c r="I16" s="91"/>
    </row>
    <row r="17" spans="1:9" x14ac:dyDescent="0.35">
      <c r="B17" s="62"/>
      <c r="C17" s="63"/>
      <c r="D17" s="64"/>
      <c r="F17" s="65"/>
      <c r="G17" s="66"/>
      <c r="H17" s="96"/>
      <c r="I17" s="97"/>
    </row>
    <row r="19" spans="1:9" x14ac:dyDescent="0.35">
      <c r="A19" s="32"/>
      <c r="B19" s="32"/>
      <c r="C19" s="32"/>
      <c r="D19" s="32"/>
    </row>
  </sheetData>
  <mergeCells count="9">
    <mergeCell ref="H16:I16"/>
    <mergeCell ref="H14:I14"/>
    <mergeCell ref="H15:I15"/>
    <mergeCell ref="H17:I17"/>
    <mergeCell ref="C3:E3"/>
    <mergeCell ref="F6:G6"/>
    <mergeCell ref="F7:G7"/>
    <mergeCell ref="H13:I13"/>
    <mergeCell ref="G2:I5"/>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3CE67-DD6E-4D47-9ADC-0326281BB904}">
  <dimension ref="B1:N54"/>
  <sheetViews>
    <sheetView tabSelected="1" topLeftCell="A22" zoomScale="80" zoomScaleNormal="80" zoomScaleSheetLayoutView="100" workbookViewId="0">
      <selection activeCell="F41" sqref="F41"/>
    </sheetView>
  </sheetViews>
  <sheetFormatPr defaultRowHeight="14.5" x14ac:dyDescent="0.35"/>
  <cols>
    <col min="1" max="1" width="5.54296875" customWidth="1"/>
    <col min="2" max="2" width="21.54296875" bestFit="1" customWidth="1"/>
    <col min="3" max="3" width="12.7265625" bestFit="1" customWidth="1"/>
    <col min="4" max="4" width="51.81640625" bestFit="1" customWidth="1"/>
    <col min="5" max="5" width="5.54296875" style="14" customWidth="1"/>
    <col min="6" max="9" width="21" customWidth="1"/>
    <col min="10" max="10" width="18.26953125" customWidth="1"/>
    <col min="11" max="11" width="17.26953125" customWidth="1"/>
    <col min="12" max="12" width="17.7265625" customWidth="1"/>
    <col min="13" max="13" width="17.1796875" customWidth="1"/>
  </cols>
  <sheetData>
    <row r="1" spans="2:14" ht="15" thickBot="1" x14ac:dyDescent="0.4"/>
    <row r="2" spans="2:14" ht="46" x14ac:dyDescent="0.35">
      <c r="B2" s="22" t="s">
        <v>15</v>
      </c>
      <c r="C2" s="23" t="s">
        <v>16</v>
      </c>
      <c r="D2" s="56" t="s">
        <v>17</v>
      </c>
      <c r="E2" s="115" t="s">
        <v>18</v>
      </c>
      <c r="F2" s="116"/>
      <c r="G2" s="8" t="s">
        <v>19</v>
      </c>
      <c r="H2" s="8" t="s">
        <v>20</v>
      </c>
      <c r="I2" s="8" t="s">
        <v>21</v>
      </c>
      <c r="J2" s="8" t="s">
        <v>22</v>
      </c>
      <c r="K2" s="8" t="s">
        <v>23</v>
      </c>
      <c r="L2" s="8" t="s">
        <v>24</v>
      </c>
      <c r="M2" s="8" t="s">
        <v>25</v>
      </c>
      <c r="N2" s="9"/>
    </row>
    <row r="3" spans="2:14" ht="16" thickBot="1" x14ac:dyDescent="0.4">
      <c r="B3" s="24">
        <f>C40</f>
        <v>0</v>
      </c>
      <c r="C3" s="25">
        <f>C41</f>
        <v>0</v>
      </c>
      <c r="D3" s="57"/>
      <c r="E3" s="117" t="s">
        <v>26</v>
      </c>
      <c r="F3" s="58" t="s">
        <v>27</v>
      </c>
      <c r="G3" s="10"/>
      <c r="H3" s="10"/>
      <c r="I3" s="10"/>
      <c r="J3" s="10"/>
      <c r="K3" s="10"/>
      <c r="L3" s="10"/>
      <c r="M3" s="10"/>
      <c r="N3" s="9"/>
    </row>
    <row r="4" spans="2:14" ht="16" thickBot="1" x14ac:dyDescent="0.4">
      <c r="B4" s="22" t="s">
        <v>28</v>
      </c>
      <c r="D4" s="57"/>
      <c r="E4" s="118"/>
      <c r="F4" s="58" t="s">
        <v>29</v>
      </c>
      <c r="G4" s="10"/>
      <c r="H4" s="10"/>
      <c r="I4" s="10"/>
      <c r="J4" s="10"/>
      <c r="K4" s="10"/>
      <c r="L4" s="10"/>
      <c r="M4" s="10"/>
      <c r="N4" s="9"/>
    </row>
    <row r="5" spans="2:14" ht="31.5" thickBot="1" x14ac:dyDescent="0.4">
      <c r="B5" s="125">
        <v>0.25</v>
      </c>
      <c r="D5" s="57"/>
      <c r="E5" s="118"/>
      <c r="F5" s="58" t="s">
        <v>30</v>
      </c>
      <c r="G5" s="10"/>
      <c r="H5" s="10"/>
      <c r="I5" s="10"/>
      <c r="J5" s="10"/>
      <c r="K5" s="10"/>
      <c r="L5" s="10"/>
      <c r="M5" s="10"/>
      <c r="N5" s="9"/>
    </row>
    <row r="6" spans="2:14" ht="16" thickBot="1" x14ac:dyDescent="0.4">
      <c r="B6" s="22" t="s">
        <v>31</v>
      </c>
      <c r="C6" s="23" t="s">
        <v>32</v>
      </c>
      <c r="D6" s="59"/>
      <c r="E6" s="118"/>
      <c r="F6" s="60" t="s">
        <v>33</v>
      </c>
      <c r="G6" s="11"/>
      <c r="H6" s="11"/>
      <c r="I6" s="11"/>
      <c r="J6" s="11"/>
      <c r="K6" s="11"/>
      <c r="L6" s="11"/>
      <c r="M6" s="11"/>
      <c r="N6" s="9"/>
    </row>
    <row r="7" spans="2:14" ht="31.5" thickBot="1" x14ac:dyDescent="0.4">
      <c r="B7" s="24">
        <f>(B3+C3)*B5</f>
        <v>0</v>
      </c>
      <c r="C7" s="25">
        <f>(B3+C3)-B7</f>
        <v>0</v>
      </c>
      <c r="D7" s="59"/>
      <c r="E7" s="118"/>
      <c r="F7" s="60" t="s">
        <v>34</v>
      </c>
      <c r="G7" s="11"/>
      <c r="H7" s="11"/>
      <c r="I7" s="11"/>
      <c r="J7" s="11"/>
      <c r="K7" s="11"/>
      <c r="L7" s="11"/>
      <c r="M7" s="11"/>
      <c r="N7" s="9"/>
    </row>
    <row r="8" spans="2:14" ht="16" thickBot="1" x14ac:dyDescent="0.4">
      <c r="B8" s="23" t="s">
        <v>35</v>
      </c>
      <c r="D8" s="59"/>
      <c r="E8" s="118"/>
      <c r="F8" s="60" t="s">
        <v>36</v>
      </c>
      <c r="G8" s="11"/>
      <c r="H8" s="11"/>
      <c r="I8" s="11"/>
      <c r="J8" s="11"/>
      <c r="K8" s="11"/>
      <c r="L8" s="11"/>
      <c r="M8" s="11"/>
      <c r="N8" s="9"/>
    </row>
    <row r="9" spans="2:14" ht="16" thickBot="1" x14ac:dyDescent="0.4">
      <c r="B9" s="24">
        <f>(((B3+C3)*(1-B5))-C7)</f>
        <v>0</v>
      </c>
      <c r="D9" s="59"/>
      <c r="E9" s="118"/>
      <c r="F9" s="60" t="s">
        <v>37</v>
      </c>
      <c r="G9" s="11"/>
      <c r="H9" s="11"/>
      <c r="I9" s="11"/>
      <c r="J9" s="11"/>
      <c r="K9" s="11"/>
      <c r="L9" s="11"/>
      <c r="M9" s="11"/>
      <c r="N9" s="9"/>
    </row>
    <row r="10" spans="2:14" ht="16" thickBot="1" x14ac:dyDescent="0.4">
      <c r="D10" s="59"/>
      <c r="E10" s="118"/>
      <c r="F10" s="60" t="s">
        <v>38</v>
      </c>
      <c r="G10" s="11"/>
      <c r="H10" s="11"/>
      <c r="I10" s="11"/>
      <c r="J10" s="11"/>
      <c r="K10" s="11"/>
      <c r="L10" s="11"/>
      <c r="M10" s="11"/>
      <c r="N10" s="9"/>
    </row>
    <row r="11" spans="2:14" ht="16" thickBot="1" x14ac:dyDescent="0.4">
      <c r="B11" s="122" t="s">
        <v>39</v>
      </c>
      <c r="D11" s="59"/>
      <c r="E11" s="118"/>
      <c r="F11" s="60" t="s">
        <v>40</v>
      </c>
      <c r="G11" s="11"/>
      <c r="H11" s="11"/>
      <c r="I11" s="11"/>
      <c r="J11" s="11"/>
      <c r="K11" s="11"/>
      <c r="L11" s="11"/>
      <c r="M11" s="11"/>
      <c r="N11" s="9"/>
    </row>
    <row r="12" spans="2:14" ht="31.5" thickBot="1" x14ac:dyDescent="0.4">
      <c r="B12" s="123"/>
      <c r="D12" s="59"/>
      <c r="E12" s="118"/>
      <c r="F12" s="60" t="s">
        <v>41</v>
      </c>
      <c r="G12" s="11"/>
      <c r="H12" s="11"/>
      <c r="I12" s="11"/>
      <c r="J12" s="11"/>
      <c r="K12" s="11"/>
      <c r="L12" s="11"/>
      <c r="M12" s="11"/>
      <c r="N12" s="9"/>
    </row>
    <row r="13" spans="2:14" ht="16" thickBot="1" x14ac:dyDescent="0.4">
      <c r="B13" s="123"/>
      <c r="D13" s="59"/>
      <c r="E13" s="118"/>
      <c r="F13" s="60" t="s">
        <v>42</v>
      </c>
      <c r="G13" s="11"/>
      <c r="H13" s="11"/>
      <c r="I13" s="11"/>
      <c r="J13" s="11"/>
      <c r="K13" s="11"/>
      <c r="L13" s="11"/>
      <c r="M13" s="11"/>
      <c r="N13" s="9"/>
    </row>
    <row r="14" spans="2:14" ht="31.5" thickBot="1" x14ac:dyDescent="0.4">
      <c r="B14" s="123"/>
      <c r="D14" s="59" t="s">
        <v>43</v>
      </c>
      <c r="E14" s="118"/>
      <c r="F14" s="60" t="s">
        <v>44</v>
      </c>
      <c r="G14" s="11"/>
      <c r="H14" s="11"/>
      <c r="I14" s="11"/>
      <c r="J14" s="11"/>
      <c r="K14" s="11"/>
      <c r="L14" s="11"/>
      <c r="M14" s="11"/>
      <c r="N14" s="9"/>
    </row>
    <row r="15" spans="2:14" ht="31.5" thickBot="1" x14ac:dyDescent="0.4">
      <c r="B15" s="76" t="s">
        <v>45</v>
      </c>
      <c r="D15" s="59" t="s">
        <v>43</v>
      </c>
      <c r="E15" s="118"/>
      <c r="F15" s="60" t="s">
        <v>46</v>
      </c>
      <c r="G15" s="11"/>
      <c r="H15" s="11"/>
      <c r="I15" s="11"/>
      <c r="J15" s="11"/>
      <c r="K15" s="11"/>
      <c r="L15" s="11"/>
      <c r="M15" s="11"/>
      <c r="N15" s="9"/>
    </row>
    <row r="16" spans="2:14" ht="16" thickBot="1" x14ac:dyDescent="0.4">
      <c r="B16" s="124" t="s">
        <v>47</v>
      </c>
      <c r="D16" s="59"/>
      <c r="E16" s="118"/>
      <c r="F16" s="60" t="s">
        <v>48</v>
      </c>
      <c r="G16" s="11"/>
      <c r="H16" s="11"/>
      <c r="I16" s="11"/>
      <c r="J16" s="11"/>
      <c r="K16" s="11"/>
      <c r="L16" s="11"/>
      <c r="M16" s="11"/>
      <c r="N16" s="9"/>
    </row>
    <row r="17" spans="2:14" ht="47" thickBot="1" x14ac:dyDescent="0.4">
      <c r="B17" s="124"/>
      <c r="D17" s="59"/>
      <c r="E17" s="118"/>
      <c r="F17" s="60" t="s">
        <v>49</v>
      </c>
      <c r="G17" s="11"/>
      <c r="H17" s="11"/>
      <c r="I17" s="11"/>
      <c r="J17" s="11"/>
      <c r="K17" s="11"/>
      <c r="L17" s="11"/>
      <c r="M17" s="11"/>
      <c r="N17" s="9"/>
    </row>
    <row r="18" spans="2:14" ht="16" thickBot="1" x14ac:dyDescent="0.4">
      <c r="B18" s="124"/>
      <c r="D18" s="59"/>
      <c r="E18" s="118"/>
      <c r="F18" s="60" t="s">
        <v>50</v>
      </c>
      <c r="G18" s="11"/>
      <c r="H18" s="11"/>
      <c r="I18" s="11"/>
      <c r="J18" s="11"/>
      <c r="K18" s="11"/>
      <c r="L18" s="11"/>
      <c r="M18" s="11"/>
      <c r="N18" s="9"/>
    </row>
    <row r="19" spans="2:14" ht="16" thickBot="1" x14ac:dyDescent="0.4">
      <c r="B19" s="124"/>
      <c r="D19" s="59"/>
      <c r="E19" s="118"/>
      <c r="F19" s="60" t="s">
        <v>51</v>
      </c>
      <c r="G19" s="11"/>
      <c r="H19" s="11"/>
      <c r="I19" s="11"/>
      <c r="J19" s="11"/>
      <c r="K19" s="11"/>
      <c r="L19" s="11"/>
      <c r="M19" s="11"/>
      <c r="N19" s="9"/>
    </row>
    <row r="20" spans="2:14" ht="16" thickBot="1" x14ac:dyDescent="0.4">
      <c r="B20" s="124"/>
      <c r="D20" s="59"/>
      <c r="E20" s="118"/>
      <c r="F20" s="60" t="s">
        <v>52</v>
      </c>
      <c r="G20" s="11"/>
      <c r="H20" s="11"/>
      <c r="I20" s="11"/>
      <c r="J20" s="11"/>
      <c r="K20" s="11"/>
      <c r="L20" s="11"/>
      <c r="M20" s="11"/>
      <c r="N20" s="9"/>
    </row>
    <row r="21" spans="2:14" ht="31.5" thickBot="1" x14ac:dyDescent="0.4">
      <c r="B21" s="124"/>
      <c r="D21" s="59"/>
      <c r="E21" s="118"/>
      <c r="F21" s="60" t="s">
        <v>53</v>
      </c>
      <c r="G21" s="11"/>
      <c r="H21" s="11"/>
      <c r="I21" s="11"/>
      <c r="J21" s="11"/>
      <c r="K21" s="11"/>
      <c r="L21" s="11"/>
      <c r="M21" s="11"/>
      <c r="N21" s="9"/>
    </row>
    <row r="22" spans="2:14" ht="16" thickBot="1" x14ac:dyDescent="0.4">
      <c r="B22" s="124"/>
      <c r="D22" s="59"/>
      <c r="E22" s="118"/>
      <c r="F22" s="60" t="s">
        <v>54</v>
      </c>
      <c r="G22" s="11"/>
      <c r="H22" s="11"/>
      <c r="I22" s="11"/>
      <c r="J22" s="11"/>
      <c r="K22" s="11"/>
      <c r="L22" s="11"/>
      <c r="M22" s="11"/>
      <c r="N22" s="9"/>
    </row>
    <row r="23" spans="2:14" ht="16" thickBot="1" x14ac:dyDescent="0.4">
      <c r="B23" s="124"/>
      <c r="D23" s="59"/>
      <c r="E23" s="118"/>
      <c r="F23" s="60" t="s">
        <v>55</v>
      </c>
      <c r="G23" s="11"/>
      <c r="H23" s="11"/>
      <c r="I23" s="11"/>
      <c r="J23" s="11"/>
      <c r="K23" s="11"/>
      <c r="L23" s="11"/>
      <c r="M23" s="11"/>
      <c r="N23" s="9"/>
    </row>
    <row r="24" spans="2:14" ht="16" thickBot="1" x14ac:dyDescent="0.4">
      <c r="B24" s="124"/>
      <c r="D24" s="59"/>
      <c r="E24" s="118"/>
      <c r="F24" s="60" t="s">
        <v>56</v>
      </c>
      <c r="G24" s="11"/>
      <c r="H24" s="11"/>
      <c r="I24" s="11"/>
      <c r="J24" s="11"/>
      <c r="K24" s="11"/>
      <c r="L24" s="11"/>
      <c r="M24" s="11"/>
      <c r="N24" s="9"/>
    </row>
    <row r="25" spans="2:14" ht="16" thickBot="1" x14ac:dyDescent="0.4">
      <c r="B25" s="124"/>
      <c r="D25" s="59" t="s">
        <v>57</v>
      </c>
      <c r="E25" s="118"/>
      <c r="F25" s="60" t="s">
        <v>58</v>
      </c>
      <c r="G25" s="11"/>
      <c r="H25" s="11"/>
      <c r="I25" s="11"/>
      <c r="J25" s="11"/>
      <c r="K25" s="11"/>
      <c r="L25" s="11"/>
      <c r="M25" s="11"/>
      <c r="N25" s="9"/>
    </row>
    <row r="26" spans="2:14" ht="16" thickBot="1" x14ac:dyDescent="0.4">
      <c r="B26" s="124"/>
      <c r="D26" s="59"/>
      <c r="E26" s="118"/>
      <c r="F26" s="60" t="s">
        <v>59</v>
      </c>
      <c r="G26" s="11"/>
      <c r="H26" s="11"/>
      <c r="I26" s="11"/>
      <c r="J26" s="11"/>
      <c r="K26" s="11"/>
      <c r="L26" s="11"/>
      <c r="M26" s="11"/>
      <c r="N26" s="9"/>
    </row>
    <row r="27" spans="2:14" ht="31.5" thickBot="1" x14ac:dyDescent="0.4">
      <c r="B27" s="124"/>
      <c r="D27" s="59" t="s">
        <v>60</v>
      </c>
      <c r="E27" s="118"/>
      <c r="F27" s="60" t="s">
        <v>61</v>
      </c>
      <c r="G27" s="11"/>
      <c r="H27" s="11"/>
      <c r="I27" s="11"/>
      <c r="J27" s="11"/>
      <c r="K27" s="11"/>
      <c r="L27" s="11"/>
      <c r="M27" s="11"/>
      <c r="N27" s="9"/>
    </row>
    <row r="28" spans="2:14" ht="31.5" thickBot="1" x14ac:dyDescent="0.4">
      <c r="B28" s="124"/>
      <c r="D28" s="59" t="s">
        <v>62</v>
      </c>
      <c r="E28" s="118"/>
      <c r="F28" s="60" t="s">
        <v>63</v>
      </c>
      <c r="G28" s="11"/>
      <c r="H28" s="11"/>
      <c r="I28" s="11"/>
      <c r="J28" s="11"/>
      <c r="K28" s="11"/>
      <c r="L28" s="11"/>
      <c r="M28" s="11"/>
      <c r="N28" s="9"/>
    </row>
    <row r="29" spans="2:14" ht="31.5" thickBot="1" x14ac:dyDescent="0.4">
      <c r="B29" s="124"/>
      <c r="D29" s="59" t="s">
        <v>64</v>
      </c>
      <c r="E29" s="118"/>
      <c r="F29" s="60" t="s">
        <v>65</v>
      </c>
      <c r="G29" s="11"/>
      <c r="H29" s="11"/>
      <c r="I29" s="11"/>
      <c r="J29" s="11"/>
      <c r="K29" s="11"/>
      <c r="L29" s="11"/>
      <c r="M29" s="11"/>
      <c r="N29" s="9"/>
    </row>
    <row r="30" spans="2:14" ht="16" thickBot="1" x14ac:dyDescent="0.4">
      <c r="B30" s="124"/>
      <c r="D30" s="59"/>
      <c r="E30" s="118"/>
      <c r="F30" s="60" t="s">
        <v>66</v>
      </c>
      <c r="G30" s="11"/>
      <c r="H30" s="11"/>
      <c r="I30" s="11"/>
      <c r="J30" s="11"/>
      <c r="K30" s="11"/>
      <c r="L30" s="11"/>
      <c r="M30" s="11"/>
      <c r="N30" s="9"/>
    </row>
    <row r="31" spans="2:14" ht="31.5" thickBot="1" x14ac:dyDescent="0.4">
      <c r="B31" s="124"/>
      <c r="D31" s="59" t="s">
        <v>67</v>
      </c>
      <c r="E31" s="118"/>
      <c r="F31" s="60" t="s">
        <v>68</v>
      </c>
      <c r="G31" s="11"/>
      <c r="H31" s="11"/>
      <c r="I31" s="11"/>
      <c r="J31" s="11"/>
      <c r="K31" s="11"/>
      <c r="L31" s="11"/>
      <c r="M31" s="11"/>
      <c r="N31" s="9"/>
    </row>
    <row r="32" spans="2:14" ht="31.5" thickBot="1" x14ac:dyDescent="0.4">
      <c r="B32" s="124"/>
      <c r="D32" s="59" t="s">
        <v>69</v>
      </c>
      <c r="E32" s="118"/>
      <c r="F32" s="60" t="s">
        <v>70</v>
      </c>
      <c r="G32" s="11"/>
      <c r="H32" s="11"/>
      <c r="I32" s="11"/>
      <c r="J32" s="11"/>
      <c r="K32" s="11"/>
      <c r="L32" s="11"/>
      <c r="M32" s="11"/>
      <c r="N32" s="9"/>
    </row>
    <row r="33" spans="2:14" ht="31.5" thickBot="1" x14ac:dyDescent="0.4">
      <c r="B33" s="124"/>
      <c r="D33" s="59" t="s">
        <v>71</v>
      </c>
      <c r="E33" s="118"/>
      <c r="F33" s="60" t="s">
        <v>72</v>
      </c>
      <c r="G33" s="11"/>
      <c r="H33" s="11"/>
      <c r="I33" s="11"/>
      <c r="J33" s="11"/>
      <c r="K33" s="11"/>
      <c r="L33" s="11"/>
      <c r="M33" s="11"/>
      <c r="N33" s="9"/>
    </row>
    <row r="34" spans="2:14" ht="31.5" thickBot="1" x14ac:dyDescent="0.4">
      <c r="B34" s="124"/>
      <c r="D34" s="59" t="s">
        <v>73</v>
      </c>
      <c r="E34" s="118"/>
      <c r="F34" s="60" t="s">
        <v>74</v>
      </c>
      <c r="G34" s="54"/>
      <c r="H34" s="54"/>
      <c r="I34" s="54"/>
      <c r="J34" s="54"/>
      <c r="K34" s="54"/>
      <c r="L34" s="54"/>
      <c r="M34" s="54"/>
      <c r="N34" s="9"/>
    </row>
    <row r="35" spans="2:14" ht="14.65" customHeight="1" thickBot="1" x14ac:dyDescent="0.4">
      <c r="B35" s="124"/>
      <c r="D35" s="59" t="s">
        <v>75</v>
      </c>
      <c r="E35" s="118"/>
      <c r="F35" s="60" t="s">
        <v>76</v>
      </c>
      <c r="G35" s="11"/>
      <c r="H35" s="11"/>
      <c r="I35" s="11"/>
      <c r="J35" s="11"/>
      <c r="K35" s="11"/>
      <c r="L35" s="11"/>
      <c r="M35" s="11"/>
      <c r="N35" s="9"/>
    </row>
    <row r="36" spans="2:14" ht="23.5" thickBot="1" x14ac:dyDescent="0.4">
      <c r="B36" s="124"/>
      <c r="D36" s="59" t="s">
        <v>77</v>
      </c>
      <c r="E36" s="118"/>
      <c r="F36" s="60" t="s">
        <v>78</v>
      </c>
      <c r="G36" s="11"/>
      <c r="H36" s="11"/>
      <c r="I36" s="11"/>
      <c r="J36" s="11"/>
      <c r="K36" s="11"/>
      <c r="L36" s="11"/>
      <c r="M36" s="11"/>
      <c r="N36" s="9"/>
    </row>
    <row r="37" spans="2:14" ht="31.5" thickBot="1" x14ac:dyDescent="0.4">
      <c r="B37" s="124"/>
      <c r="D37" s="59"/>
      <c r="E37" s="119" t="s">
        <v>79</v>
      </c>
      <c r="F37" s="60" t="s">
        <v>80</v>
      </c>
      <c r="G37" s="11"/>
      <c r="H37" s="11"/>
      <c r="I37" s="11"/>
      <c r="J37" s="11"/>
      <c r="K37" s="11"/>
      <c r="L37" s="11"/>
      <c r="M37" s="11"/>
      <c r="N37" s="9"/>
    </row>
    <row r="38" spans="2:14" ht="16" thickBot="1" x14ac:dyDescent="0.4">
      <c r="B38" s="124"/>
      <c r="C38" s="29"/>
      <c r="D38" s="59"/>
      <c r="E38" s="120"/>
      <c r="F38" s="60" t="s">
        <v>81</v>
      </c>
      <c r="G38" s="11"/>
      <c r="H38" s="11"/>
      <c r="I38" s="11"/>
      <c r="J38" s="11"/>
      <c r="K38" s="11"/>
      <c r="L38" s="11"/>
      <c r="M38" s="11"/>
      <c r="N38" s="9"/>
    </row>
    <row r="39" spans="2:14" ht="16" thickBot="1" x14ac:dyDescent="0.4">
      <c r="B39" s="124"/>
      <c r="C39" s="29"/>
      <c r="D39" s="59"/>
      <c r="E39" s="120"/>
      <c r="F39" s="60" t="s">
        <v>82</v>
      </c>
      <c r="G39" s="11"/>
      <c r="H39" s="11"/>
      <c r="I39" s="11"/>
      <c r="J39" s="11"/>
      <c r="K39" s="11"/>
      <c r="L39" s="11"/>
      <c r="M39" s="11"/>
      <c r="N39" s="9"/>
    </row>
    <row r="40" spans="2:14" ht="31.5" thickBot="1" x14ac:dyDescent="0.4">
      <c r="B40" s="124"/>
      <c r="C40" s="29">
        <f>(G40*G16)+(H40*H16)+(I40*I16)+(J40*J16)+(K40*K16)+(L40*L16)+(M40*M16)+(N40*N16)</f>
        <v>0</v>
      </c>
      <c r="D40" s="59" t="s">
        <v>322</v>
      </c>
      <c r="E40" s="120"/>
      <c r="F40" s="60" t="s">
        <v>83</v>
      </c>
      <c r="G40" s="55"/>
      <c r="H40" s="55"/>
      <c r="I40" s="55"/>
      <c r="J40" s="55"/>
      <c r="K40" s="55"/>
      <c r="L40" s="55"/>
      <c r="M40" s="55"/>
      <c r="N40" s="9"/>
    </row>
    <row r="41" spans="2:14" ht="31.5" thickBot="1" x14ac:dyDescent="0.4">
      <c r="B41" s="124"/>
      <c r="C41" s="29">
        <f>(G41*G16)+(H41*H16)+(I41*I16)+(J41*J16)+(K41*K16)+(L41*L16)+(M41*M16)+(N41*N16)</f>
        <v>0</v>
      </c>
      <c r="D41" s="59" t="s">
        <v>321</v>
      </c>
      <c r="E41" s="120"/>
      <c r="F41" s="60" t="s">
        <v>84</v>
      </c>
      <c r="G41" s="11"/>
      <c r="H41" s="11"/>
      <c r="I41" s="11"/>
      <c r="J41" s="11"/>
      <c r="K41" s="11"/>
      <c r="L41" s="11"/>
      <c r="M41" s="11"/>
      <c r="N41" s="9"/>
    </row>
    <row r="42" spans="2:14" ht="31.5" thickBot="1" x14ac:dyDescent="0.4">
      <c r="B42" s="124"/>
      <c r="D42" s="59"/>
      <c r="E42" s="120"/>
      <c r="F42" s="60" t="s">
        <v>85</v>
      </c>
      <c r="G42" s="11"/>
      <c r="H42" s="11"/>
      <c r="I42" s="11"/>
      <c r="J42" s="11"/>
      <c r="K42" s="11"/>
      <c r="L42" s="11"/>
      <c r="M42" s="11"/>
      <c r="N42" s="9"/>
    </row>
    <row r="43" spans="2:14" ht="16" thickBot="1" x14ac:dyDescent="0.4">
      <c r="B43" s="124"/>
      <c r="D43" s="59" t="s">
        <v>57</v>
      </c>
      <c r="E43" s="120"/>
      <c r="F43" s="60" t="s">
        <v>86</v>
      </c>
      <c r="G43" s="11"/>
      <c r="H43" s="11"/>
      <c r="I43" s="11"/>
      <c r="J43" s="11"/>
      <c r="K43" s="11"/>
      <c r="L43" s="11"/>
      <c r="M43" s="11"/>
      <c r="N43" s="9"/>
    </row>
    <row r="44" spans="2:14" ht="31.5" thickBot="1" x14ac:dyDescent="0.4">
      <c r="B44" s="124"/>
      <c r="D44" s="59"/>
      <c r="E44" s="120"/>
      <c r="F44" s="60" t="s">
        <v>87</v>
      </c>
      <c r="G44" s="11"/>
      <c r="H44" s="11"/>
      <c r="I44" s="11"/>
      <c r="J44" s="11"/>
      <c r="K44" s="11"/>
      <c r="L44" s="11"/>
      <c r="M44" s="11"/>
      <c r="N44" s="9"/>
    </row>
    <row r="45" spans="2:14" ht="31.5" thickBot="1" x14ac:dyDescent="0.4">
      <c r="B45" s="124"/>
      <c r="D45" s="59" t="s">
        <v>88</v>
      </c>
      <c r="E45" s="120"/>
      <c r="F45" s="60" t="s">
        <v>89</v>
      </c>
      <c r="G45" s="11"/>
      <c r="H45" s="11"/>
      <c r="I45" s="11"/>
      <c r="J45" s="11"/>
      <c r="K45" s="11"/>
      <c r="L45" s="11"/>
      <c r="M45" s="11"/>
      <c r="N45" s="9"/>
    </row>
    <row r="46" spans="2:14" ht="47" thickBot="1" x14ac:dyDescent="0.4">
      <c r="B46" s="124"/>
      <c r="D46" s="59" t="s">
        <v>90</v>
      </c>
      <c r="E46" s="120"/>
      <c r="F46" s="61" t="s">
        <v>91</v>
      </c>
      <c r="G46" s="11"/>
      <c r="H46" s="11"/>
      <c r="I46" s="11"/>
      <c r="J46" s="11"/>
      <c r="K46" s="11"/>
      <c r="L46" s="11"/>
      <c r="M46" s="11"/>
      <c r="N46" s="9"/>
    </row>
    <row r="47" spans="2:14" ht="47" thickBot="1" x14ac:dyDescent="0.4">
      <c r="B47" s="124"/>
      <c r="D47" s="59" t="s">
        <v>92</v>
      </c>
      <c r="E47" s="120"/>
      <c r="F47" s="61" t="s">
        <v>93</v>
      </c>
      <c r="G47" s="11"/>
      <c r="H47" s="11"/>
      <c r="I47" s="11"/>
      <c r="J47" s="11"/>
      <c r="K47" s="11"/>
      <c r="L47" s="11"/>
      <c r="M47" s="11"/>
      <c r="N47" s="9"/>
    </row>
    <row r="48" spans="2:14" ht="31.5" thickBot="1" x14ac:dyDescent="0.4">
      <c r="B48" s="124"/>
      <c r="D48" s="59"/>
      <c r="E48" s="120"/>
      <c r="F48" s="60" t="s">
        <v>94</v>
      </c>
      <c r="G48" s="11"/>
      <c r="H48" s="11"/>
      <c r="I48" s="11"/>
      <c r="J48" s="11"/>
      <c r="K48" s="11"/>
      <c r="L48" s="11"/>
      <c r="M48" s="11"/>
      <c r="N48" s="9"/>
    </row>
    <row r="49" spans="2:14" ht="31.5" thickBot="1" x14ac:dyDescent="0.4">
      <c r="B49" s="124"/>
      <c r="D49" s="59" t="s">
        <v>95</v>
      </c>
      <c r="E49" s="120"/>
      <c r="F49" s="60" t="s">
        <v>96</v>
      </c>
      <c r="G49" s="11"/>
      <c r="H49" s="11"/>
      <c r="I49" s="11"/>
      <c r="J49" s="11"/>
      <c r="K49" s="11"/>
      <c r="L49" s="11"/>
      <c r="M49" s="11"/>
      <c r="N49" s="9"/>
    </row>
    <row r="50" spans="2:14" ht="31.5" thickBot="1" x14ac:dyDescent="0.4">
      <c r="B50" s="124"/>
      <c r="D50" s="59" t="s">
        <v>97</v>
      </c>
      <c r="E50" s="120"/>
      <c r="F50" s="60" t="s">
        <v>98</v>
      </c>
      <c r="G50" s="11"/>
      <c r="H50" s="11"/>
      <c r="I50" s="11"/>
      <c r="J50" s="11"/>
      <c r="K50" s="11"/>
      <c r="L50" s="11"/>
      <c r="M50" s="11"/>
      <c r="N50" s="9"/>
    </row>
    <row r="51" spans="2:14" ht="31.5" thickBot="1" x14ac:dyDescent="0.4">
      <c r="B51" s="124"/>
      <c r="D51" s="59" t="s">
        <v>99</v>
      </c>
      <c r="E51" s="121"/>
      <c r="F51" s="60" t="s">
        <v>100</v>
      </c>
      <c r="G51" s="11"/>
      <c r="H51" s="11"/>
      <c r="I51" s="11"/>
      <c r="J51" s="11"/>
      <c r="K51" s="11"/>
      <c r="L51" s="11"/>
      <c r="M51" s="11"/>
    </row>
    <row r="52" spans="2:14" ht="15" customHeight="1" x14ac:dyDescent="0.35">
      <c r="D52" s="9"/>
      <c r="E52" s="9"/>
      <c r="F52" s="9"/>
      <c r="G52" s="9"/>
      <c r="H52" s="9"/>
    </row>
    <row r="53" spans="2:14" x14ac:dyDescent="0.35">
      <c r="D53" s="12"/>
      <c r="E53" s="13"/>
      <c r="F53" s="9"/>
      <c r="G53" s="9"/>
      <c r="H53" s="9"/>
      <c r="I53" s="9"/>
      <c r="J53" s="9"/>
      <c r="K53" s="9"/>
    </row>
    <row r="54" spans="2:14" x14ac:dyDescent="0.35">
      <c r="D54" s="12"/>
      <c r="E54" s="13"/>
      <c r="F54" s="9"/>
    </row>
  </sheetData>
  <dataConsolidate/>
  <mergeCells count="5">
    <mergeCell ref="E2:F2"/>
    <mergeCell ref="E3:E36"/>
    <mergeCell ref="E37:E51"/>
    <mergeCell ref="B11:B14"/>
    <mergeCell ref="B16:B51"/>
  </mergeCells>
  <dataValidations count="1">
    <dataValidation type="list" allowBlank="1" showInputMessage="1" showErrorMessage="1" sqref="G30:M30" xr:uid="{990814CB-5244-405E-8F79-90C4007A84DE}">
      <formula1>Fuel</formula1>
    </dataValidation>
  </dataValidations>
  <pageMargins left="0.7" right="0.7" top="0.75" bottom="0.75" header="0.3" footer="0.3"/>
  <pageSetup paperSize="3" scale="88"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r:uid="{011B3E9E-B168-4F5F-AFCA-564CCFA910F6}">
          <x14:formula1>
            <xm:f>Reference!$G$14:$G$15</xm:f>
          </x14:formula1>
          <xm:sqref>G5:M5</xm:sqref>
        </x14:dataValidation>
        <x14:dataValidation type="list" allowBlank="1" showInputMessage="1" showErrorMessage="1" xr:uid="{FA526E12-5E8A-4E68-8450-C21A9E6E93DE}">
          <x14:formula1>
            <xm:f>Reference!$D$4:$D$6</xm:f>
          </x14:formula1>
          <xm:sqref>G6:M6</xm:sqref>
        </x14:dataValidation>
        <x14:dataValidation type="list" allowBlank="1" showInputMessage="1" showErrorMessage="1" xr:uid="{C59FE6F5-F421-4B92-8EF4-C3F6A35CE2BB}">
          <x14:formula1>
            <xm:f>Reference!$E$4:$E$13</xm:f>
          </x14:formula1>
          <xm:sqref>G12:M12</xm:sqref>
        </x14:dataValidation>
        <x14:dataValidation type="list" allowBlank="1" showInputMessage="1" showErrorMessage="1" xr:uid="{390919B2-E011-4CBF-A6FC-808D1DC5FDDA}">
          <x14:formula1>
            <xm:f>Reference!$G$4:$G$7</xm:f>
          </x14:formula1>
          <xm:sqref>G14:M14</xm:sqref>
        </x14:dataValidation>
        <x14:dataValidation type="list" allowBlank="1" showInputMessage="1" showErrorMessage="1" xr:uid="{BC882D67-9684-457C-BF7F-E9AC877565E3}">
          <x14:formula1>
            <xm:f>Reference!$H$4:$H$8</xm:f>
          </x14:formula1>
          <xm:sqref>G15:M15</xm:sqref>
        </x14:dataValidation>
        <x14:dataValidation type="list" allowBlank="1" showInputMessage="1" showErrorMessage="1" xr:uid="{B2886321-A310-42F9-9C27-A86EB0029EF5}">
          <x14:formula1>
            <xm:f>Reference!$B$28:$B$49</xm:f>
          </x14:formula1>
          <xm:sqref>G20:M20 G24:M24</xm:sqref>
        </x14:dataValidation>
        <x14:dataValidation type="list" allowBlank="1" showInputMessage="1" showErrorMessage="1" xr:uid="{F8941915-AA41-4F46-871E-42AB3D6C8A6F}">
          <x14:formula1>
            <xm:f>Reference!$I$4:$I$9</xm:f>
          </x14:formula1>
          <xm:sqref>G25:M25 G43:M43</xm:sqref>
        </x14:dataValidation>
        <x14:dataValidation type="list" allowBlank="1" showInputMessage="1" showErrorMessage="1" xr:uid="{B0FEBAFF-C9C6-4D90-8E8C-93D9B002F414}">
          <x14:formula1>
            <xm:f>Reference!$Q$5:$Q$29</xm:f>
          </x14:formula1>
          <xm:sqref>G36:M36</xm:sqref>
        </x14:dataValidation>
        <x14:dataValidation type="list" allowBlank="1" showInputMessage="1" showErrorMessage="1" xr:uid="{603E6134-A74D-47D5-A804-EABB506E8BF9}">
          <x14:formula1>
            <xm:f>Reference!$P$5:$P$6</xm:f>
          </x14:formula1>
          <xm:sqref>G45:M45</xm:sqref>
        </x14:dataValidation>
        <x14:dataValidation type="list" allowBlank="1" showInputMessage="1" showErrorMessage="1" xr:uid="{7275FE08-5BD0-419A-B05E-A815886E1C29}">
          <x14:formula1>
            <xm:f>Reference!$F$4:$F$30</xm:f>
          </x14:formula1>
          <xm:sqref>G13:M13</xm:sqref>
        </x14:dataValidation>
        <x14:dataValidation type="list" allowBlank="1" showInputMessage="1" showErrorMessage="1" xr:uid="{C5CC1AC0-B5F2-4A8E-A817-1AC1977CF55D}">
          <x14:formula1>
            <xm:f>Reference!$K$5:$K$9</xm:f>
          </x14:formula1>
          <xm:sqref>G38:M38</xm:sqref>
        </x14:dataValidation>
        <x14:dataValidation type="list" allowBlank="1" showInputMessage="1" showErrorMessage="1" xr:uid="{E1E7463F-94BC-44CB-A282-CEF0FF3E8169}">
          <x14:formula1>
            <xm:f>Reference!$L$5:$L$37</xm:f>
          </x14:formula1>
          <xm:sqref>G39:M39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2BCB-CB1A-47F5-9685-309A1D55E6A7}">
  <dimension ref="B1:F10"/>
  <sheetViews>
    <sheetView zoomScaleNormal="100" workbookViewId="0">
      <selection activeCell="D19" sqref="D19"/>
    </sheetView>
  </sheetViews>
  <sheetFormatPr defaultRowHeight="14.5" x14ac:dyDescent="0.35"/>
  <cols>
    <col min="1" max="1" width="4.7265625" customWidth="1"/>
    <col min="2" max="2" width="13.54296875" bestFit="1" customWidth="1"/>
    <col min="3" max="3" width="14.453125" bestFit="1" customWidth="1"/>
    <col min="4" max="4" width="13.54296875" customWidth="1"/>
    <col min="5" max="5" width="13.7265625" bestFit="1" customWidth="1"/>
    <col min="6" max="6" width="13.453125" customWidth="1"/>
    <col min="7" max="7" width="22.7265625" bestFit="1" customWidth="1"/>
  </cols>
  <sheetData>
    <row r="1" spans="2:6" ht="17.5" x14ac:dyDescent="0.35">
      <c r="B1" s="2" t="s">
        <v>101</v>
      </c>
      <c r="D1" s="2"/>
    </row>
    <row r="3" spans="2:6" ht="29" x14ac:dyDescent="0.35">
      <c r="B3" s="18" t="s">
        <v>102</v>
      </c>
      <c r="C3" s="77" t="s">
        <v>103</v>
      </c>
      <c r="D3" s="18" t="s">
        <v>104</v>
      </c>
      <c r="E3" s="77" t="s">
        <v>105</v>
      </c>
      <c r="F3" s="18" t="s">
        <v>106</v>
      </c>
    </row>
    <row r="4" spans="2:6" x14ac:dyDescent="0.35">
      <c r="B4" s="18"/>
      <c r="C4" s="18"/>
      <c r="D4" s="18"/>
      <c r="E4" s="26"/>
      <c r="F4" s="26">
        <f>Table1[[#This Row],['# units]]*Table1[[#This Row],[Sale amount ea unit]]-Table1[[#This Row],[Cost of sale ea transaction]]</f>
        <v>0</v>
      </c>
    </row>
    <row r="5" spans="2:6" x14ac:dyDescent="0.35">
      <c r="B5" s="18"/>
      <c r="C5" s="18"/>
      <c r="D5" s="18"/>
      <c r="E5" s="18"/>
      <c r="F5" s="26">
        <f>Table1[[#This Row],['# units]]*Table1[[#This Row],[Sale amount ea unit]]-Table1[[#This Row],[Cost of sale ea transaction]]</f>
        <v>0</v>
      </c>
    </row>
    <row r="6" spans="2:6" x14ac:dyDescent="0.35">
      <c r="B6" s="18"/>
      <c r="C6" s="18"/>
      <c r="D6" s="18"/>
      <c r="E6" s="18"/>
      <c r="F6" s="26">
        <f>Table1[[#This Row],['# units]]*Table1[[#This Row],[Sale amount ea unit]]-Table1[[#This Row],[Cost of sale ea transaction]]</f>
        <v>0</v>
      </c>
    </row>
    <row r="7" spans="2:6" x14ac:dyDescent="0.35">
      <c r="B7" s="18"/>
      <c r="C7" s="18"/>
      <c r="D7" s="18"/>
      <c r="E7" s="26"/>
      <c r="F7" s="26">
        <f>Table1[[#This Row],['# units]]*Table1[[#This Row],[Sale amount ea unit]]-Table1[[#This Row],[Cost of sale ea transaction]]</f>
        <v>0</v>
      </c>
    </row>
    <row r="8" spans="2:6" x14ac:dyDescent="0.35">
      <c r="B8" s="18"/>
      <c r="C8" s="18"/>
      <c r="D8" s="18"/>
      <c r="E8" s="26"/>
      <c r="F8" s="26">
        <f>Table1[[#This Row],['# units]]*Table1[[#This Row],[Sale amount ea unit]]-Table1[[#This Row],[Cost of sale ea transaction]]</f>
        <v>0</v>
      </c>
    </row>
    <row r="9" spans="2:6" x14ac:dyDescent="0.35">
      <c r="B9" s="18"/>
      <c r="C9" s="18"/>
      <c r="D9" s="18"/>
      <c r="E9" s="26"/>
      <c r="F9" s="26">
        <f>Table1[[#This Row],['# units]]*Table1[[#This Row],[Sale amount ea unit]]-Table1[[#This Row],[Cost of sale ea transaction]]</f>
        <v>0</v>
      </c>
    </row>
    <row r="10" spans="2:6" x14ac:dyDescent="0.35">
      <c r="E10" s="27" t="s">
        <v>107</v>
      </c>
      <c r="F10" s="28">
        <f>SUM(F4,F5,F6,F7,F8,F9,)</f>
        <v>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AF0E5-43F7-41A0-AD46-BF4884609AEA}">
  <dimension ref="A1:R98"/>
  <sheetViews>
    <sheetView showRuler="0" view="pageLayout" topLeftCell="L1" zoomScaleNormal="100" workbookViewId="0">
      <selection activeCell="L29" sqref="L29"/>
    </sheetView>
  </sheetViews>
  <sheetFormatPr defaultColWidth="9.26953125" defaultRowHeight="12.5" x14ac:dyDescent="0.25"/>
  <cols>
    <col min="1" max="1" width="6.26953125" style="37" customWidth="1"/>
    <col min="2" max="2" width="10.7265625" style="37" customWidth="1"/>
    <col min="3" max="3" width="6.26953125" style="37" customWidth="1"/>
    <col min="4" max="4" width="12.54296875" style="37" customWidth="1"/>
    <col min="5" max="6" width="20.54296875" style="37" customWidth="1"/>
    <col min="7" max="8" width="46" style="37" customWidth="1"/>
    <col min="9" max="9" width="15.26953125" style="37" customWidth="1"/>
    <col min="10" max="10" width="23.453125" style="37" customWidth="1"/>
    <col min="11" max="11" width="38.453125" style="37" customWidth="1"/>
    <col min="12" max="12" width="50.7265625" style="40" customWidth="1"/>
    <col min="13" max="14" width="19.26953125" style="37" customWidth="1"/>
    <col min="15" max="15" width="15.7265625" style="37" customWidth="1"/>
    <col min="16" max="16" width="27" style="37" customWidth="1"/>
    <col min="17" max="16384" width="9.26953125" style="37"/>
  </cols>
  <sheetData>
    <row r="1" spans="1:18" s="36" customFormat="1" ht="15.5" x14ac:dyDescent="0.35">
      <c r="A1" s="34"/>
      <c r="B1" s="34"/>
      <c r="C1" s="35" t="s">
        <v>108</v>
      </c>
      <c r="D1" s="34"/>
      <c r="E1" s="35"/>
      <c r="F1" s="35"/>
      <c r="G1" s="34"/>
      <c r="H1" s="34"/>
      <c r="I1" s="34"/>
      <c r="J1" s="34"/>
      <c r="K1" s="34"/>
    </row>
    <row r="3" spans="1:18" ht="13" x14ac:dyDescent="0.3">
      <c r="A3" s="37" t="s">
        <v>109</v>
      </c>
      <c r="B3" s="38" t="s">
        <v>110</v>
      </c>
      <c r="C3" s="38" t="s">
        <v>111</v>
      </c>
      <c r="D3" s="39" t="s">
        <v>112</v>
      </c>
      <c r="E3" s="38" t="s">
        <v>113</v>
      </c>
      <c r="F3" s="38" t="s">
        <v>114</v>
      </c>
      <c r="G3" s="39" t="s">
        <v>115</v>
      </c>
      <c r="H3" s="39" t="s">
        <v>116</v>
      </c>
      <c r="I3" s="37" t="s">
        <v>117</v>
      </c>
      <c r="J3" s="37" t="s">
        <v>118</v>
      </c>
      <c r="M3" s="41"/>
      <c r="N3" s="41"/>
      <c r="O3" s="41"/>
    </row>
    <row r="4" spans="1:18" ht="24.75" customHeight="1" x14ac:dyDescent="0.3">
      <c r="A4" s="37">
        <v>1</v>
      </c>
      <c r="B4" s="37">
        <v>1970</v>
      </c>
      <c r="C4" s="37" t="s">
        <v>119</v>
      </c>
      <c r="D4" s="37" t="s">
        <v>120</v>
      </c>
      <c r="E4" s="42" t="s">
        <v>121</v>
      </c>
      <c r="F4" s="37" t="s">
        <v>122</v>
      </c>
      <c r="G4" s="42" t="s">
        <v>123</v>
      </c>
      <c r="H4" s="42" t="s">
        <v>124</v>
      </c>
      <c r="I4" s="42" t="s">
        <v>125</v>
      </c>
      <c r="J4" s="43" t="s">
        <v>126</v>
      </c>
      <c r="K4" s="39" t="s">
        <v>127</v>
      </c>
      <c r="L4" s="39" t="s">
        <v>128</v>
      </c>
      <c r="M4" s="44" t="s">
        <v>129</v>
      </c>
      <c r="N4" s="45" t="s">
        <v>130</v>
      </c>
      <c r="O4" s="45" t="s">
        <v>131</v>
      </c>
      <c r="P4" s="46" t="s">
        <v>132</v>
      </c>
      <c r="Q4" s="37" t="s">
        <v>133</v>
      </c>
      <c r="R4" s="42" t="s">
        <v>134</v>
      </c>
    </row>
    <row r="5" spans="1:18" ht="15" customHeight="1" x14ac:dyDescent="0.35">
      <c r="A5" s="37">
        <v>2</v>
      </c>
      <c r="B5" s="37">
        <v>1971</v>
      </c>
      <c r="C5" s="37" t="s">
        <v>135</v>
      </c>
      <c r="D5" s="37" t="s">
        <v>136</v>
      </c>
      <c r="E5" s="42" t="s">
        <v>137</v>
      </c>
      <c r="F5" s="37" t="s">
        <v>138</v>
      </c>
      <c r="G5" s="42" t="s">
        <v>139</v>
      </c>
      <c r="H5" s="42" t="s">
        <v>140</v>
      </c>
      <c r="I5" s="37" t="s">
        <v>141</v>
      </c>
      <c r="J5" s="40" t="s">
        <v>142</v>
      </c>
      <c r="K5" s="42" t="s">
        <v>143</v>
      </c>
      <c r="L5" s="43" t="s">
        <v>144</v>
      </c>
      <c r="M5" s="47" t="s">
        <v>145</v>
      </c>
      <c r="N5" s="48" t="s">
        <v>146</v>
      </c>
      <c r="O5" s="48" t="s">
        <v>147</v>
      </c>
      <c r="P5" s="49" t="s">
        <v>148</v>
      </c>
      <c r="Q5" s="37">
        <v>0</v>
      </c>
      <c r="R5" s="37">
        <v>1</v>
      </c>
    </row>
    <row r="6" spans="1:18" ht="15" customHeight="1" x14ac:dyDescent="0.35">
      <c r="A6" s="37">
        <v>3</v>
      </c>
      <c r="B6" s="37">
        <v>1972</v>
      </c>
      <c r="C6" s="37" t="s">
        <v>149</v>
      </c>
      <c r="D6" s="42" t="s">
        <v>150</v>
      </c>
      <c r="E6" s="42" t="s">
        <v>7</v>
      </c>
      <c r="F6" s="37" t="s">
        <v>151</v>
      </c>
      <c r="G6" s="42" t="s">
        <v>152</v>
      </c>
      <c r="H6" s="42" t="s">
        <v>153</v>
      </c>
      <c r="I6" s="37" t="s">
        <v>154</v>
      </c>
      <c r="J6" s="40" t="s">
        <v>155</v>
      </c>
      <c r="K6" s="42" t="s">
        <v>156</v>
      </c>
      <c r="L6" s="43" t="s">
        <v>157</v>
      </c>
      <c r="M6" s="47" t="s">
        <v>158</v>
      </c>
      <c r="N6" s="48" t="s">
        <v>159</v>
      </c>
      <c r="O6" s="48" t="s">
        <v>160</v>
      </c>
      <c r="P6" s="49" t="s">
        <v>161</v>
      </c>
      <c r="Q6" s="37">
        <v>1</v>
      </c>
      <c r="R6" s="37">
        <v>2</v>
      </c>
    </row>
    <row r="7" spans="1:18" ht="15" customHeight="1" x14ac:dyDescent="0.35">
      <c r="A7" s="37">
        <v>4</v>
      </c>
      <c r="B7" s="37">
        <v>1973</v>
      </c>
      <c r="C7" s="37" t="s">
        <v>162</v>
      </c>
      <c r="E7" s="42" t="s">
        <v>163</v>
      </c>
      <c r="F7" s="42" t="s">
        <v>164</v>
      </c>
      <c r="G7" s="42" t="s">
        <v>165</v>
      </c>
      <c r="H7" s="42" t="s">
        <v>166</v>
      </c>
      <c r="I7" s="37" t="s">
        <v>167</v>
      </c>
      <c r="J7" s="40" t="s">
        <v>168</v>
      </c>
      <c r="K7" s="42" t="s">
        <v>169</v>
      </c>
      <c r="L7" s="43" t="s">
        <v>170</v>
      </c>
      <c r="M7" s="47" t="s">
        <v>171</v>
      </c>
      <c r="N7" s="48"/>
      <c r="O7" s="48" t="s">
        <v>172</v>
      </c>
      <c r="P7" s="50"/>
      <c r="Q7" s="37">
        <v>2</v>
      </c>
      <c r="R7" s="37">
        <v>3</v>
      </c>
    </row>
    <row r="8" spans="1:18" ht="15" customHeight="1" x14ac:dyDescent="0.35">
      <c r="A8" s="37">
        <v>5</v>
      </c>
      <c r="B8" s="37">
        <v>1974</v>
      </c>
      <c r="C8" s="37" t="s">
        <v>173</v>
      </c>
      <c r="E8" s="42" t="s">
        <v>174</v>
      </c>
      <c r="F8" s="37" t="s">
        <v>175</v>
      </c>
      <c r="H8" s="37" t="s">
        <v>176</v>
      </c>
      <c r="I8" s="37" t="s">
        <v>177</v>
      </c>
      <c r="J8" s="40" t="s">
        <v>178</v>
      </c>
      <c r="K8" s="42" t="s">
        <v>179</v>
      </c>
      <c r="L8" s="43" t="s">
        <v>180</v>
      </c>
      <c r="M8" s="47" t="s">
        <v>181</v>
      </c>
      <c r="N8" s="48"/>
      <c r="O8" s="48" t="s">
        <v>182</v>
      </c>
      <c r="P8" s="50"/>
      <c r="Q8" s="37">
        <v>3</v>
      </c>
      <c r="R8" s="37">
        <v>4</v>
      </c>
    </row>
    <row r="9" spans="1:18" ht="24.75" customHeight="1" x14ac:dyDescent="0.35">
      <c r="A9" s="37">
        <v>6</v>
      </c>
      <c r="B9" s="37">
        <v>1975</v>
      </c>
      <c r="C9" s="37" t="s">
        <v>183</v>
      </c>
      <c r="E9" s="42" t="s">
        <v>184</v>
      </c>
      <c r="F9" s="37" t="s">
        <v>185</v>
      </c>
      <c r="I9" s="37" t="s">
        <v>186</v>
      </c>
      <c r="J9" s="40" t="s">
        <v>187</v>
      </c>
      <c r="K9" s="42" t="s">
        <v>188</v>
      </c>
      <c r="L9" s="43" t="s">
        <v>189</v>
      </c>
      <c r="M9" s="47" t="s">
        <v>190</v>
      </c>
      <c r="N9" s="48"/>
      <c r="O9" s="48" t="s">
        <v>191</v>
      </c>
      <c r="P9" s="50"/>
      <c r="Q9" s="37">
        <v>4</v>
      </c>
      <c r="R9" s="37">
        <v>5</v>
      </c>
    </row>
    <row r="10" spans="1:18" ht="15.75" customHeight="1" x14ac:dyDescent="0.35">
      <c r="A10" s="37">
        <v>7</v>
      </c>
      <c r="B10" s="37">
        <v>1976</v>
      </c>
      <c r="C10" s="37" t="s">
        <v>192</v>
      </c>
      <c r="E10" s="42" t="s">
        <v>193</v>
      </c>
      <c r="F10" s="47" t="s">
        <v>194</v>
      </c>
      <c r="J10" s="40" t="s">
        <v>195</v>
      </c>
      <c r="L10" s="43" t="s">
        <v>196</v>
      </c>
      <c r="M10" s="47" t="s">
        <v>197</v>
      </c>
      <c r="N10" s="48"/>
      <c r="O10" s="48" t="s">
        <v>198</v>
      </c>
      <c r="P10" s="51"/>
      <c r="Q10" s="37">
        <v>5</v>
      </c>
    </row>
    <row r="11" spans="1:18" ht="15" customHeight="1" x14ac:dyDescent="0.35">
      <c r="A11" s="37">
        <v>8</v>
      </c>
      <c r="B11" s="37">
        <v>1977</v>
      </c>
      <c r="C11" s="37" t="s">
        <v>199</v>
      </c>
      <c r="E11" s="42" t="s">
        <v>200</v>
      </c>
      <c r="F11" s="47" t="s">
        <v>201</v>
      </c>
      <c r="L11" s="43" t="s">
        <v>202</v>
      </c>
      <c r="M11" s="47" t="s">
        <v>203</v>
      </c>
      <c r="N11" s="48"/>
      <c r="O11" s="48" t="s">
        <v>204</v>
      </c>
      <c r="P11" s="51"/>
      <c r="Q11" s="37">
        <v>6</v>
      </c>
    </row>
    <row r="12" spans="1:18" ht="15" customHeight="1" x14ac:dyDescent="0.35">
      <c r="A12" s="37">
        <v>9</v>
      </c>
      <c r="B12" s="37">
        <v>1978</v>
      </c>
      <c r="C12" s="37" t="s">
        <v>205</v>
      </c>
      <c r="E12" s="42" t="s">
        <v>206</v>
      </c>
      <c r="F12" s="47" t="s">
        <v>207</v>
      </c>
      <c r="L12" s="43" t="s">
        <v>208</v>
      </c>
      <c r="M12" s="47" t="s">
        <v>209</v>
      </c>
      <c r="N12" s="48"/>
      <c r="O12" s="48" t="s">
        <v>210</v>
      </c>
      <c r="P12" s="51"/>
      <c r="Q12" s="37">
        <v>7</v>
      </c>
    </row>
    <row r="13" spans="1:18" ht="15" customHeight="1" x14ac:dyDescent="0.35">
      <c r="A13" s="37">
        <v>10</v>
      </c>
      <c r="B13" s="37">
        <v>1979</v>
      </c>
      <c r="C13" s="37" t="s">
        <v>211</v>
      </c>
      <c r="E13" s="42" t="s">
        <v>212</v>
      </c>
      <c r="F13" s="47" t="s">
        <v>213</v>
      </c>
      <c r="G13" s="38" t="s">
        <v>214</v>
      </c>
      <c r="L13" s="43" t="s">
        <v>215</v>
      </c>
      <c r="M13" s="47" t="s">
        <v>216</v>
      </c>
      <c r="N13" s="48"/>
      <c r="O13" s="48" t="s">
        <v>217</v>
      </c>
      <c r="P13" s="51"/>
      <c r="Q13" s="37">
        <v>8</v>
      </c>
    </row>
    <row r="14" spans="1:18" ht="15.75" customHeight="1" x14ac:dyDescent="0.3">
      <c r="B14" s="37">
        <v>1980</v>
      </c>
      <c r="C14" s="37" t="s">
        <v>218</v>
      </c>
      <c r="E14" s="42"/>
      <c r="F14" s="37" t="s">
        <v>219</v>
      </c>
      <c r="G14" s="37" t="s">
        <v>220</v>
      </c>
      <c r="K14" s="38" t="s">
        <v>221</v>
      </c>
      <c r="L14" s="43" t="s">
        <v>222</v>
      </c>
      <c r="P14" s="51"/>
      <c r="Q14" s="37">
        <v>9</v>
      </c>
    </row>
    <row r="15" spans="1:18" x14ac:dyDescent="0.25">
      <c r="B15" s="37">
        <v>1981</v>
      </c>
      <c r="C15" s="37" t="s">
        <v>223</v>
      </c>
      <c r="E15" s="42"/>
      <c r="F15" s="37" t="s">
        <v>224</v>
      </c>
      <c r="G15" s="37" t="s">
        <v>225</v>
      </c>
      <c r="K15" s="42" t="s">
        <v>226</v>
      </c>
      <c r="L15" s="43" t="s">
        <v>227</v>
      </c>
      <c r="P15" s="51"/>
      <c r="Q15" s="37">
        <v>10</v>
      </c>
    </row>
    <row r="16" spans="1:18" x14ac:dyDescent="0.25">
      <c r="B16" s="37">
        <v>1982</v>
      </c>
      <c r="C16" s="37" t="s">
        <v>228</v>
      </c>
      <c r="E16" s="42"/>
      <c r="F16" s="37" t="s">
        <v>229</v>
      </c>
      <c r="K16" s="42" t="s">
        <v>143</v>
      </c>
      <c r="L16" s="43" t="s">
        <v>230</v>
      </c>
      <c r="Q16" s="37">
        <v>11</v>
      </c>
    </row>
    <row r="17" spans="2:17" x14ac:dyDescent="0.25">
      <c r="B17" s="37">
        <v>1983</v>
      </c>
      <c r="C17" s="37" t="s">
        <v>231</v>
      </c>
      <c r="E17" s="42"/>
      <c r="F17" s="37" t="s">
        <v>232</v>
      </c>
      <c r="K17" s="42" t="s">
        <v>156</v>
      </c>
      <c r="L17" s="43" t="s">
        <v>233</v>
      </c>
      <c r="Q17" s="37">
        <v>12</v>
      </c>
    </row>
    <row r="18" spans="2:17" x14ac:dyDescent="0.25">
      <c r="B18" s="37">
        <v>1984</v>
      </c>
      <c r="C18" s="37" t="s">
        <v>234</v>
      </c>
      <c r="E18" s="42"/>
      <c r="F18" s="37" t="s">
        <v>235</v>
      </c>
      <c r="K18" s="42" t="s">
        <v>169</v>
      </c>
      <c r="L18" s="43" t="s">
        <v>236</v>
      </c>
      <c r="Q18" s="37">
        <v>13</v>
      </c>
    </row>
    <row r="19" spans="2:17" ht="14.5" x14ac:dyDescent="0.35">
      <c r="B19" s="37">
        <v>1985</v>
      </c>
      <c r="C19" s="37" t="s">
        <v>237</v>
      </c>
      <c r="F19" s="47" t="s">
        <v>238</v>
      </c>
      <c r="K19" s="37" t="s">
        <v>239</v>
      </c>
      <c r="L19" s="43" t="s">
        <v>240</v>
      </c>
      <c r="Q19" s="37">
        <v>14</v>
      </c>
    </row>
    <row r="20" spans="2:17" x14ac:dyDescent="0.25">
      <c r="B20" s="37">
        <v>1986</v>
      </c>
      <c r="C20" s="37" t="s">
        <v>241</v>
      </c>
      <c r="F20" s="37" t="s">
        <v>242</v>
      </c>
      <c r="L20" s="43" t="s">
        <v>243</v>
      </c>
      <c r="Q20" s="37">
        <v>15</v>
      </c>
    </row>
    <row r="21" spans="2:17" ht="14.5" x14ac:dyDescent="0.35">
      <c r="B21" s="37">
        <v>1987</v>
      </c>
      <c r="C21" s="37" t="s">
        <v>244</v>
      </c>
      <c r="E21" s="38" t="s">
        <v>245</v>
      </c>
      <c r="F21" s="47" t="s">
        <v>246</v>
      </c>
      <c r="K21" s="38" t="s">
        <v>247</v>
      </c>
      <c r="L21" s="43" t="s">
        <v>248</v>
      </c>
      <c r="Q21" s="37">
        <v>16</v>
      </c>
    </row>
    <row r="22" spans="2:17" x14ac:dyDescent="0.25">
      <c r="B22" s="37">
        <v>1988</v>
      </c>
      <c r="C22" s="37" t="s">
        <v>249</v>
      </c>
      <c r="F22" s="37" t="s">
        <v>250</v>
      </c>
      <c r="K22" s="42" t="s">
        <v>251</v>
      </c>
      <c r="L22" s="43" t="s">
        <v>252</v>
      </c>
      <c r="Q22" s="37">
        <v>17</v>
      </c>
    </row>
    <row r="23" spans="2:17" ht="14.5" x14ac:dyDescent="0.35">
      <c r="B23" s="37">
        <v>1989</v>
      </c>
      <c r="C23" s="37" t="s">
        <v>253</v>
      </c>
      <c r="F23" s="47" t="s">
        <v>206</v>
      </c>
      <c r="K23" s="43" t="s">
        <v>196</v>
      </c>
      <c r="L23" s="43" t="s">
        <v>254</v>
      </c>
      <c r="Q23" s="37">
        <v>18</v>
      </c>
    </row>
    <row r="24" spans="2:17" ht="12.75" customHeight="1" x14ac:dyDescent="0.35">
      <c r="B24" s="37">
        <v>1990</v>
      </c>
      <c r="C24" s="37" t="s">
        <v>255</v>
      </c>
      <c r="F24" s="47" t="s">
        <v>256</v>
      </c>
      <c r="K24" s="43" t="s">
        <v>202</v>
      </c>
      <c r="L24" s="43" t="s">
        <v>257</v>
      </c>
      <c r="Q24" s="37">
        <v>19</v>
      </c>
    </row>
    <row r="25" spans="2:17" ht="12.75" customHeight="1" x14ac:dyDescent="0.35">
      <c r="B25" s="37">
        <v>1991</v>
      </c>
      <c r="C25" s="37" t="s">
        <v>258</v>
      </c>
      <c r="F25" s="47" t="s">
        <v>259</v>
      </c>
      <c r="K25" s="43" t="s">
        <v>227</v>
      </c>
      <c r="L25" s="43" t="s">
        <v>260</v>
      </c>
      <c r="Q25" s="37">
        <v>20</v>
      </c>
    </row>
    <row r="26" spans="2:17" ht="14.25" customHeight="1" x14ac:dyDescent="0.25">
      <c r="B26" s="37">
        <v>1992</v>
      </c>
      <c r="C26" s="37" t="s">
        <v>261</v>
      </c>
      <c r="F26" s="37" t="s">
        <v>262</v>
      </c>
      <c r="K26" s="43" t="s">
        <v>180</v>
      </c>
      <c r="L26" s="43" t="s">
        <v>263</v>
      </c>
      <c r="Q26" s="37">
        <v>21</v>
      </c>
    </row>
    <row r="27" spans="2:17" ht="14.25" customHeight="1" x14ac:dyDescent="0.35">
      <c r="B27" s="37">
        <v>1993</v>
      </c>
      <c r="C27" s="37" t="s">
        <v>264</v>
      </c>
      <c r="F27" s="47" t="s">
        <v>265</v>
      </c>
      <c r="K27" s="43" t="s">
        <v>222</v>
      </c>
      <c r="L27" s="43" t="s">
        <v>266</v>
      </c>
      <c r="Q27" s="37">
        <v>22</v>
      </c>
    </row>
    <row r="28" spans="2:17" ht="14.25" customHeight="1" x14ac:dyDescent="0.25">
      <c r="B28" s="37">
        <v>1994</v>
      </c>
      <c r="C28" s="37" t="s">
        <v>267</v>
      </c>
      <c r="F28" s="37" t="s">
        <v>268</v>
      </c>
      <c r="K28" s="43" t="s">
        <v>230</v>
      </c>
      <c r="L28" s="43" t="s">
        <v>269</v>
      </c>
      <c r="Q28" s="37">
        <v>23</v>
      </c>
    </row>
    <row r="29" spans="2:17" ht="14.25" customHeight="1" x14ac:dyDescent="0.35">
      <c r="B29" s="37">
        <v>1996</v>
      </c>
      <c r="C29" s="37" t="s">
        <v>270</v>
      </c>
      <c r="F29" s="52" t="s">
        <v>271</v>
      </c>
      <c r="K29" s="42" t="s">
        <v>272</v>
      </c>
      <c r="L29" s="43" t="s">
        <v>273</v>
      </c>
      <c r="Q29" s="37">
        <v>25</v>
      </c>
    </row>
    <row r="30" spans="2:17" ht="14.25" customHeight="1" x14ac:dyDescent="0.25">
      <c r="B30" s="37">
        <v>1997</v>
      </c>
      <c r="C30" s="37" t="s">
        <v>274</v>
      </c>
      <c r="F30" s="37" t="s">
        <v>275</v>
      </c>
      <c r="K30" s="37" t="s">
        <v>276</v>
      </c>
      <c r="L30" s="43" t="s">
        <v>277</v>
      </c>
      <c r="Q30" s="37">
        <v>26</v>
      </c>
    </row>
    <row r="31" spans="2:17" ht="14.25" customHeight="1" x14ac:dyDescent="0.25">
      <c r="B31" s="37">
        <v>1998</v>
      </c>
      <c r="C31" s="37" t="s">
        <v>278</v>
      </c>
      <c r="K31" s="42" t="s">
        <v>279</v>
      </c>
      <c r="L31" s="43" t="s">
        <v>280</v>
      </c>
      <c r="Q31" s="37">
        <v>27</v>
      </c>
    </row>
    <row r="32" spans="2:17" ht="14.25" customHeight="1" x14ac:dyDescent="0.25">
      <c r="B32" s="37">
        <v>1999</v>
      </c>
      <c r="C32" s="37" t="s">
        <v>281</v>
      </c>
      <c r="K32" s="42" t="s">
        <v>257</v>
      </c>
      <c r="L32" s="43" t="s">
        <v>282</v>
      </c>
      <c r="Q32" s="37">
        <v>28</v>
      </c>
    </row>
    <row r="33" spans="2:17" ht="14.25" customHeight="1" x14ac:dyDescent="0.25">
      <c r="B33" s="37">
        <v>2000</v>
      </c>
      <c r="C33" s="37" t="s">
        <v>283</v>
      </c>
      <c r="K33" s="43" t="s">
        <v>284</v>
      </c>
      <c r="L33" s="43" t="s">
        <v>285</v>
      </c>
      <c r="Q33" s="37">
        <v>29</v>
      </c>
    </row>
    <row r="34" spans="2:17" ht="14.25" customHeight="1" x14ac:dyDescent="0.25">
      <c r="B34" s="37">
        <v>2001</v>
      </c>
      <c r="C34" s="37" t="s">
        <v>286</v>
      </c>
      <c r="F34" s="42"/>
      <c r="K34" s="43" t="s">
        <v>287</v>
      </c>
      <c r="L34" s="43" t="s">
        <v>288</v>
      </c>
      <c r="Q34" s="37">
        <v>30</v>
      </c>
    </row>
    <row r="35" spans="2:17" ht="14.25" customHeight="1" x14ac:dyDescent="0.25">
      <c r="B35" s="37">
        <v>2002</v>
      </c>
      <c r="C35" s="37" t="s">
        <v>289</v>
      </c>
      <c r="F35" s="42"/>
      <c r="K35" s="43" t="s">
        <v>290</v>
      </c>
      <c r="L35" s="43" t="s">
        <v>291</v>
      </c>
      <c r="Q35" s="37">
        <v>31</v>
      </c>
    </row>
    <row r="36" spans="2:17" ht="14.25" customHeight="1" x14ac:dyDescent="0.25">
      <c r="B36" s="37">
        <v>2003</v>
      </c>
      <c r="C36" s="37" t="s">
        <v>292</v>
      </c>
      <c r="F36" s="42"/>
      <c r="K36" s="43" t="s">
        <v>293</v>
      </c>
      <c r="L36" s="43" t="s">
        <v>294</v>
      </c>
      <c r="Q36" s="37">
        <v>32</v>
      </c>
    </row>
    <row r="37" spans="2:17" x14ac:dyDescent="0.25">
      <c r="B37" s="37">
        <v>2004</v>
      </c>
      <c r="C37" s="37" t="s">
        <v>295</v>
      </c>
      <c r="F37" s="42"/>
      <c r="K37" s="43" t="s">
        <v>296</v>
      </c>
      <c r="L37" s="43" t="s">
        <v>297</v>
      </c>
      <c r="Q37" s="37">
        <v>33</v>
      </c>
    </row>
    <row r="38" spans="2:17" x14ac:dyDescent="0.25">
      <c r="B38" s="37">
        <v>2005</v>
      </c>
      <c r="C38" s="37" t="s">
        <v>298</v>
      </c>
      <c r="F38" s="42"/>
      <c r="K38" s="43" t="s">
        <v>299</v>
      </c>
      <c r="L38" s="37"/>
      <c r="Q38" s="37">
        <v>34</v>
      </c>
    </row>
    <row r="39" spans="2:17" ht="12.75" customHeight="1" x14ac:dyDescent="0.25">
      <c r="B39" s="37">
        <v>2006</v>
      </c>
      <c r="C39" s="37" t="s">
        <v>300</v>
      </c>
      <c r="F39" s="42"/>
      <c r="L39" s="37"/>
      <c r="Q39" s="37">
        <v>35</v>
      </c>
    </row>
    <row r="40" spans="2:17" ht="12.75" customHeight="1" x14ac:dyDescent="0.25">
      <c r="B40" s="37">
        <v>2007</v>
      </c>
      <c r="C40" s="37" t="s">
        <v>301</v>
      </c>
      <c r="F40" s="42"/>
      <c r="L40" s="37"/>
      <c r="Q40" s="37">
        <v>36</v>
      </c>
    </row>
    <row r="41" spans="2:17" x14ac:dyDescent="0.25">
      <c r="B41" s="37">
        <v>2008</v>
      </c>
      <c r="C41" s="37" t="s">
        <v>302</v>
      </c>
      <c r="F41" s="42"/>
      <c r="L41" s="37"/>
      <c r="Q41" s="37">
        <v>37</v>
      </c>
    </row>
    <row r="42" spans="2:17" ht="12.75" customHeight="1" x14ac:dyDescent="0.25">
      <c r="B42" s="37">
        <v>2009</v>
      </c>
      <c r="C42" s="37" t="s">
        <v>303</v>
      </c>
      <c r="L42" s="37"/>
      <c r="Q42" s="37">
        <v>38</v>
      </c>
    </row>
    <row r="43" spans="2:17" ht="12.75" customHeight="1" x14ac:dyDescent="0.25">
      <c r="B43" s="37">
        <v>2010</v>
      </c>
      <c r="C43" s="37" t="s">
        <v>304</v>
      </c>
      <c r="Q43" s="37">
        <v>39</v>
      </c>
    </row>
    <row r="44" spans="2:17" ht="12.75" customHeight="1" x14ac:dyDescent="0.25">
      <c r="B44" s="37">
        <v>2011</v>
      </c>
      <c r="C44" s="37" t="s">
        <v>305</v>
      </c>
      <c r="F44" s="42"/>
      <c r="Q44" s="37">
        <v>40</v>
      </c>
    </row>
    <row r="45" spans="2:17" x14ac:dyDescent="0.25">
      <c r="B45" s="37">
        <v>2012</v>
      </c>
      <c r="C45" s="37" t="s">
        <v>306</v>
      </c>
      <c r="Q45" s="37">
        <v>41</v>
      </c>
    </row>
    <row r="46" spans="2:17" x14ac:dyDescent="0.25">
      <c r="B46" s="37">
        <v>2013</v>
      </c>
      <c r="C46" s="37" t="s">
        <v>307</v>
      </c>
      <c r="Q46" s="37">
        <v>42</v>
      </c>
    </row>
    <row r="47" spans="2:17" ht="12.75" customHeight="1" x14ac:dyDescent="0.25">
      <c r="B47" s="37">
        <v>2014</v>
      </c>
      <c r="C47" s="37" t="s">
        <v>308</v>
      </c>
      <c r="Q47" s="37">
        <v>43</v>
      </c>
    </row>
    <row r="48" spans="2:17" ht="12.75" customHeight="1" x14ac:dyDescent="0.25">
      <c r="B48" s="37">
        <v>2015</v>
      </c>
      <c r="C48" s="37" t="s">
        <v>309</v>
      </c>
      <c r="F48" s="42"/>
      <c r="Q48" s="37">
        <v>44</v>
      </c>
    </row>
    <row r="49" spans="1:17" ht="12.75" customHeight="1" x14ac:dyDescent="0.25">
      <c r="B49" s="37">
        <v>2016</v>
      </c>
      <c r="C49" s="37" t="s">
        <v>310</v>
      </c>
      <c r="Q49" s="37">
        <v>45</v>
      </c>
    </row>
    <row r="50" spans="1:17" ht="12.75" customHeight="1" x14ac:dyDescent="0.25">
      <c r="B50" s="37">
        <v>2017</v>
      </c>
      <c r="C50" s="37" t="s">
        <v>311</v>
      </c>
      <c r="Q50" s="37">
        <v>46</v>
      </c>
    </row>
    <row r="51" spans="1:17" ht="12.75" customHeight="1" x14ac:dyDescent="0.25">
      <c r="B51" s="37">
        <v>2018</v>
      </c>
      <c r="C51" s="37" t="s">
        <v>312</v>
      </c>
      <c r="Q51" s="37">
        <v>47</v>
      </c>
    </row>
    <row r="52" spans="1:17" x14ac:dyDescent="0.25">
      <c r="B52" s="37">
        <v>2019</v>
      </c>
      <c r="C52" s="37" t="s">
        <v>313</v>
      </c>
      <c r="Q52" s="37">
        <v>48</v>
      </c>
    </row>
    <row r="53" spans="1:17" x14ac:dyDescent="0.25">
      <c r="B53" s="37">
        <v>2020</v>
      </c>
      <c r="C53" s="37" t="s">
        <v>314</v>
      </c>
      <c r="Q53" s="37">
        <v>49</v>
      </c>
    </row>
    <row r="54" spans="1:17" x14ac:dyDescent="0.25">
      <c r="B54" s="37">
        <v>2021</v>
      </c>
      <c r="C54" s="37" t="s">
        <v>315</v>
      </c>
      <c r="Q54" s="37">
        <v>50</v>
      </c>
    </row>
    <row r="55" spans="1:17" x14ac:dyDescent="0.25">
      <c r="B55" s="37">
        <v>2022</v>
      </c>
      <c r="C55" s="37" t="s">
        <v>316</v>
      </c>
      <c r="Q55" s="37">
        <v>51</v>
      </c>
    </row>
    <row r="56" spans="1:17" ht="15.5" x14ac:dyDescent="0.35">
      <c r="B56" s="37">
        <v>2023</v>
      </c>
      <c r="C56" s="37" t="s">
        <v>317</v>
      </c>
      <c r="L56" s="53"/>
      <c r="Q56" s="37">
        <v>52</v>
      </c>
    </row>
    <row r="57" spans="1:17" x14ac:dyDescent="0.25">
      <c r="B57" s="37">
        <v>2024</v>
      </c>
      <c r="C57" s="37" t="s">
        <v>318</v>
      </c>
      <c r="Q57" s="37">
        <v>53</v>
      </c>
    </row>
    <row r="58" spans="1:17" x14ac:dyDescent="0.25">
      <c r="B58" s="37">
        <v>2025</v>
      </c>
      <c r="C58" s="37" t="s">
        <v>319</v>
      </c>
      <c r="Q58" s="37">
        <v>54</v>
      </c>
    </row>
    <row r="59" spans="1:17" x14ac:dyDescent="0.25">
      <c r="B59" s="37">
        <v>2026</v>
      </c>
      <c r="Q59" s="37">
        <v>55</v>
      </c>
    </row>
    <row r="60" spans="1:17" x14ac:dyDescent="0.25">
      <c r="B60" s="37">
        <v>2027</v>
      </c>
      <c r="Q60" s="37">
        <v>56</v>
      </c>
    </row>
    <row r="61" spans="1:17" ht="15.5" x14ac:dyDescent="0.35">
      <c r="A61" s="35" t="s">
        <v>320</v>
      </c>
      <c r="B61" s="37">
        <v>2028</v>
      </c>
      <c r="Q61" s="37">
        <v>57</v>
      </c>
    </row>
    <row r="62" spans="1:17" x14ac:dyDescent="0.25">
      <c r="B62" s="37">
        <v>2029</v>
      </c>
      <c r="Q62" s="37">
        <v>58</v>
      </c>
    </row>
    <row r="63" spans="1:17" x14ac:dyDescent="0.25">
      <c r="B63" s="37">
        <v>2030</v>
      </c>
      <c r="Q63" s="37">
        <v>59</v>
      </c>
    </row>
    <row r="64" spans="1:17" ht="12.75" customHeight="1" x14ac:dyDescent="0.25">
      <c r="B64" s="37">
        <v>2031</v>
      </c>
      <c r="Q64" s="37">
        <v>60</v>
      </c>
    </row>
    <row r="65" spans="2:17" x14ac:dyDescent="0.25">
      <c r="B65" s="37">
        <v>2032</v>
      </c>
      <c r="Q65" s="37">
        <v>61</v>
      </c>
    </row>
    <row r="66" spans="2:17" x14ac:dyDescent="0.25">
      <c r="B66" s="37">
        <v>2033</v>
      </c>
      <c r="Q66" s="37">
        <v>62</v>
      </c>
    </row>
    <row r="67" spans="2:17" x14ac:dyDescent="0.25">
      <c r="B67" s="37">
        <v>2034</v>
      </c>
      <c r="Q67" s="37">
        <v>63</v>
      </c>
    </row>
    <row r="68" spans="2:17" x14ac:dyDescent="0.25">
      <c r="B68" s="37">
        <v>2035</v>
      </c>
      <c r="Q68" s="37">
        <v>64</v>
      </c>
    </row>
    <row r="69" spans="2:17" ht="12.75" customHeight="1" x14ac:dyDescent="0.25">
      <c r="B69" s="37">
        <v>2036</v>
      </c>
      <c r="Q69" s="37">
        <v>65</v>
      </c>
    </row>
    <row r="70" spans="2:17" x14ac:dyDescent="0.25">
      <c r="B70" s="37">
        <v>2037</v>
      </c>
      <c r="Q70" s="37">
        <v>66</v>
      </c>
    </row>
    <row r="71" spans="2:17" x14ac:dyDescent="0.25">
      <c r="B71" s="37">
        <v>2038</v>
      </c>
      <c r="Q71" s="37">
        <v>67</v>
      </c>
    </row>
    <row r="72" spans="2:17" ht="15.5" x14ac:dyDescent="0.35">
      <c r="B72" s="37">
        <v>2039</v>
      </c>
      <c r="G72" s="53" t="s">
        <v>320</v>
      </c>
      <c r="H72" s="53"/>
      <c r="Q72" s="37">
        <v>68</v>
      </c>
    </row>
    <row r="73" spans="2:17" ht="15.5" x14ac:dyDescent="0.35">
      <c r="B73" s="37">
        <v>2040</v>
      </c>
      <c r="M73" s="53"/>
      <c r="N73" s="53"/>
      <c r="O73" s="53"/>
      <c r="Q73" s="37">
        <v>69</v>
      </c>
    </row>
    <row r="74" spans="2:17" x14ac:dyDescent="0.25">
      <c r="Q74" s="37">
        <v>70</v>
      </c>
    </row>
    <row r="98" spans="7:8" ht="13" x14ac:dyDescent="0.3">
      <c r="G98" s="38"/>
      <c r="H98" s="38"/>
    </row>
  </sheetData>
  <sheetProtection selectLockedCells="1" selectUnlockedCells="1"/>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31320B4E51CB40B07924842C7A9DA8" ma:contentTypeVersion="12" ma:contentTypeDescription="Create a new document." ma:contentTypeScope="" ma:versionID="a132b29da1f0cd78f38f624a773b1413">
  <xsd:schema xmlns:xsd="http://www.w3.org/2001/XMLSchema" xmlns:xs="http://www.w3.org/2001/XMLSchema" xmlns:p="http://schemas.microsoft.com/office/2006/metadata/properties" xmlns:ns2="8ab5ca60-e918-4892-822a-3ec7dac904f9" xmlns:ns3="1e07af1d-ee29-477c-9e81-b869c1a1c9d6" targetNamespace="http://schemas.microsoft.com/office/2006/metadata/properties" ma:root="true" ma:fieldsID="6260780a1ec1938b6c108322c18e02d5" ns2:_="" ns3:_="">
    <xsd:import namespace="8ab5ca60-e918-4892-822a-3ec7dac904f9"/>
    <xsd:import namespace="1e07af1d-ee29-477c-9e81-b869c1a1c9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5ca60-e918-4892-822a-3ec7dac904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07af1d-ee29-477c-9e81-b869c1a1c9d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88C718-EF5D-4694-838B-45DDBDA445D8}">
  <ds:schemaRefs>
    <ds:schemaRef ds:uri="http://schemas.microsoft.com/sharepoint/v3/contenttype/forms"/>
  </ds:schemaRefs>
</ds:datastoreItem>
</file>

<file path=customXml/itemProps2.xml><?xml version="1.0" encoding="utf-8"?>
<ds:datastoreItem xmlns:ds="http://schemas.openxmlformats.org/officeDocument/2006/customXml" ds:itemID="{9DCF9E4E-4FA8-4218-827F-5B01A724C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5ca60-e918-4892-822a-3ec7dac904f9"/>
    <ds:schemaRef ds:uri="1e07af1d-ee29-477c-9e81-b869c1a1c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FA2130-9C62-4146-A5D8-754CF1FB0C2A}">
  <ds:schemaRefs>
    <ds:schemaRef ds:uri="http://purl.org/dc/elements/1.1/"/>
    <ds:schemaRef ds:uri="http://schemas.microsoft.com/office/2006/documentManagement/types"/>
    <ds:schemaRef ds:uri="1e07af1d-ee29-477c-9e81-b869c1a1c9d6"/>
    <ds:schemaRef ds:uri="8ab5ca60-e918-4892-822a-3ec7dac904f9"/>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Summary</vt:lpstr>
      <vt:lpstr>Fleet Data</vt:lpstr>
      <vt:lpstr>Scrapping</vt:lpstr>
      <vt:lpstr>Reference</vt:lpstr>
      <vt:lpstr>Fuel</vt:lpstr>
      <vt:lpstr>Marine</vt:lpstr>
      <vt:lpstr>MDIsp</vt:lpstr>
      <vt:lpstr>MNG</vt:lpstr>
      <vt:lpstr>Model_Year</vt:lpstr>
      <vt:lpstr>modelyear</vt:lpstr>
      <vt:lpstr>'Fleet Data'!Print_Area</vt:lpstr>
      <vt:lpstr>Reference!Print_Area</vt:lpstr>
      <vt:lpstr>Scrapping!Print_Area</vt:lpstr>
      <vt:lpstr>Region</vt:lpstr>
      <vt:lpstr>State</vt:lpstr>
      <vt:lpstr>Technology</vt:lpstr>
      <vt:lpstr>Tiers</vt:lpstr>
      <vt:lpstr>type</vt:lpstr>
      <vt:lpstr>vehicletype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Albrecht</dc:creator>
  <cp:keywords/>
  <dc:description/>
  <cp:lastModifiedBy>Kelly Gilbert</cp:lastModifiedBy>
  <cp:revision/>
  <dcterms:created xsi:type="dcterms:W3CDTF">2018-08-22T21:30:00Z</dcterms:created>
  <dcterms:modified xsi:type="dcterms:W3CDTF">2021-04-08T21:32:28Z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0x0101003031320B4E51CB40B07924842C7A9DA8</vt:lpwstr>
  </property>
  <property fmtid="{D5CDD505-2E9C-101B-9397-08002B2CF9AE}" pid="3" name="AuthorIds_UIVersion_1536">
    <vt:lpwstr>16</vt:lpwstr>
  </property>
  <property fmtid="{D5CDD505-2E9C-101B-9397-08002B2CF9AE}" pid="4" name="AuthorIds_UIVersion_512">
    <vt:lpwstr>16</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